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360" windowHeight="8175" activeTab="3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Sažetak!$A$7:$F$38</definedName>
    <definedName name="__S0A_Naslov_DS__" localSheetId="0">Sažetak!$A$1:$F$6</definedName>
    <definedName name="__S1A_G01_DS__X" localSheetId="3">'Posebni dio'!$A$7:$F$8</definedName>
    <definedName name="__S1A_G01_DS__X" localSheetId="2">'Račun financiranja'!#REF!</definedName>
    <definedName name="__S1A_G01_DS__X" localSheetId="1">'Račun prihoda i rashoda'!$A$7:$F$11</definedName>
    <definedName name="__S1A_Master_DS__X" localSheetId="3">'Posebni dio'!$A$8:$F$8</definedName>
    <definedName name="__S1A_Master_DS__X" localSheetId="2">'Račun financiranja'!#REF!</definedName>
    <definedName name="__S1A_Master_DS__X" localSheetId="1">'Račun prihoda i rashoda'!$A$8:$F$8</definedName>
    <definedName name="__S1A_Naslov_DS__" localSheetId="3">'Posebni dio'!$A$1:$F$5</definedName>
    <definedName name="__S1A_Naslov_DS__" localSheetId="2">'Račun financiranja'!$A$1:$F$5</definedName>
    <definedName name="__S1A_Naslov_DS__" localSheetId="1">'Račun prihoda i rashoda'!$A$1:$F$5</definedName>
    <definedName name="S0A_Ver2" localSheetId="0">Sažetak!$A$7:$F$38</definedName>
    <definedName name="S1A_RedoviSveuk" localSheetId="3">'Posebni dio'!$A$9:$F$9</definedName>
    <definedName name="S1A_RedoviSveuk" localSheetId="2">'Račun financiranja'!$A$7:$F$7</definedName>
    <definedName name="S1A_RedoviSveuk" localSheetId="1">'Račun prihoda i rashoda'!$A$12:$F$12</definedName>
  </definedNames>
  <calcPr calcId="162913"/>
</workbook>
</file>

<file path=xl/calcChain.xml><?xml version="1.0" encoding="utf-8"?>
<calcChain xmlns="http://schemas.openxmlformats.org/spreadsheetml/2006/main">
  <c r="F94" i="5" l="1"/>
  <c r="E94" i="5"/>
  <c r="D94" i="5"/>
  <c r="C94" i="5"/>
  <c r="B94" i="5"/>
  <c r="F93" i="5"/>
  <c r="E93" i="5"/>
  <c r="D93" i="5"/>
  <c r="C93" i="5"/>
  <c r="B93" i="5"/>
  <c r="B88" i="5" s="1"/>
  <c r="F90" i="5"/>
  <c r="E90" i="5"/>
  <c r="D90" i="5"/>
  <c r="C90" i="5"/>
  <c r="B90" i="5"/>
  <c r="F89" i="5"/>
  <c r="E89" i="5"/>
  <c r="D89" i="5"/>
  <c r="C89" i="5"/>
  <c r="B89" i="5"/>
  <c r="F88" i="5"/>
  <c r="E88" i="5"/>
  <c r="D88" i="5"/>
  <c r="C88" i="5"/>
  <c r="F85" i="5"/>
  <c r="E85" i="5"/>
  <c r="D85" i="5"/>
  <c r="C85" i="5"/>
  <c r="B85" i="5"/>
  <c r="F84" i="5"/>
  <c r="E84" i="5"/>
  <c r="D84" i="5"/>
  <c r="C84" i="5"/>
  <c r="C79" i="5" s="1"/>
  <c r="B84" i="5"/>
  <c r="B79" i="5" s="1"/>
  <c r="F81" i="5"/>
  <c r="E81" i="5"/>
  <c r="D81" i="5"/>
  <c r="C81" i="5"/>
  <c r="B81" i="5"/>
  <c r="F80" i="5"/>
  <c r="E80" i="5"/>
  <c r="D80" i="5"/>
  <c r="C80" i="5"/>
  <c r="B80" i="5"/>
  <c r="F79" i="5"/>
  <c r="E79" i="5"/>
  <c r="D79" i="5"/>
  <c r="F76" i="5"/>
  <c r="E76" i="5"/>
  <c r="D76" i="5"/>
  <c r="C76" i="5"/>
  <c r="B76" i="5"/>
  <c r="F75" i="5"/>
  <c r="E75" i="5"/>
  <c r="D75" i="5"/>
  <c r="D67" i="5" s="1"/>
  <c r="C75" i="5"/>
  <c r="B75" i="5"/>
  <c r="F72" i="5"/>
  <c r="E72" i="5"/>
  <c r="D72" i="5"/>
  <c r="C72" i="5"/>
  <c r="B72" i="5"/>
  <c r="F71" i="5"/>
  <c r="E71" i="5"/>
  <c r="D71" i="5"/>
  <c r="C71" i="5"/>
  <c r="B71" i="5"/>
  <c r="B67" i="5" s="1"/>
  <c r="F69" i="5"/>
  <c r="E69" i="5"/>
  <c r="D69" i="5"/>
  <c r="C69" i="5"/>
  <c r="B69" i="5"/>
  <c r="F68" i="5"/>
  <c r="E68" i="5"/>
  <c r="D68" i="5"/>
  <c r="C68" i="5"/>
  <c r="B68" i="5"/>
  <c r="F67" i="5"/>
  <c r="E67" i="5"/>
  <c r="C67" i="5"/>
  <c r="F65" i="5"/>
  <c r="E65" i="5"/>
  <c r="D65" i="5"/>
  <c r="C65" i="5"/>
  <c r="B65" i="5"/>
  <c r="F64" i="5"/>
  <c r="E64" i="5"/>
  <c r="D64" i="5"/>
  <c r="C64" i="5"/>
  <c r="C56" i="5" s="1"/>
  <c r="B64" i="5"/>
  <c r="F62" i="5"/>
  <c r="F56" i="5" s="1"/>
  <c r="E62" i="5"/>
  <c r="D62" i="5"/>
  <c r="C62" i="5"/>
  <c r="B62" i="5"/>
  <c r="F61" i="5"/>
  <c r="E61" i="5"/>
  <c r="D61" i="5"/>
  <c r="C61" i="5"/>
  <c r="B61" i="5"/>
  <c r="F58" i="5"/>
  <c r="E58" i="5"/>
  <c r="D58" i="5"/>
  <c r="C58" i="5"/>
  <c r="B58" i="5"/>
  <c r="F57" i="5"/>
  <c r="E57" i="5"/>
  <c r="D57" i="5"/>
  <c r="C57" i="5"/>
  <c r="B57" i="5"/>
  <c r="E56" i="5"/>
  <c r="D56" i="5"/>
  <c r="B56" i="5"/>
  <c r="F54" i="5"/>
  <c r="E54" i="5"/>
  <c r="D54" i="5"/>
  <c r="C54" i="5"/>
  <c r="B54" i="5"/>
  <c r="F53" i="5"/>
  <c r="E53" i="5"/>
  <c r="D53" i="5"/>
  <c r="C53" i="5"/>
  <c r="B53" i="5"/>
  <c r="F51" i="5"/>
  <c r="E51" i="5"/>
  <c r="D51" i="5"/>
  <c r="C51" i="5"/>
  <c r="B51" i="5"/>
  <c r="F50" i="5"/>
  <c r="E50" i="5"/>
  <c r="D50" i="5"/>
  <c r="C50" i="5"/>
  <c r="B50" i="5"/>
  <c r="F48" i="5"/>
  <c r="E48" i="5"/>
  <c r="E31" i="5" s="1"/>
  <c r="D48" i="5"/>
  <c r="C48" i="5"/>
  <c r="B48" i="5"/>
  <c r="F47" i="5"/>
  <c r="E47" i="5"/>
  <c r="D47" i="5"/>
  <c r="C47" i="5"/>
  <c r="B47" i="5"/>
  <c r="F45" i="5"/>
  <c r="E45" i="5"/>
  <c r="D45" i="5"/>
  <c r="C45" i="5"/>
  <c r="B45" i="5"/>
  <c r="F44" i="5"/>
  <c r="E44" i="5"/>
  <c r="D44" i="5"/>
  <c r="C44" i="5"/>
  <c r="B44" i="5"/>
  <c r="F40" i="5"/>
  <c r="E40" i="5"/>
  <c r="D40" i="5"/>
  <c r="C40" i="5"/>
  <c r="B40" i="5"/>
  <c r="F39" i="5"/>
  <c r="E39" i="5"/>
  <c r="D39" i="5"/>
  <c r="C39" i="5"/>
  <c r="B39" i="5"/>
  <c r="F37" i="5"/>
  <c r="E37" i="5"/>
  <c r="D37" i="5"/>
  <c r="C37" i="5"/>
  <c r="B37" i="5"/>
  <c r="F36" i="5"/>
  <c r="E36" i="5"/>
  <c r="E96" i="5" s="1"/>
  <c r="D36" i="5"/>
  <c r="D96" i="5" s="1"/>
  <c r="C36" i="5"/>
  <c r="B36" i="5"/>
  <c r="F33" i="5"/>
  <c r="E33" i="5"/>
  <c r="D33" i="5"/>
  <c r="C33" i="5"/>
  <c r="B33" i="5"/>
  <c r="F32" i="5"/>
  <c r="E32" i="5"/>
  <c r="D32" i="5"/>
  <c r="C32" i="5"/>
  <c r="B32" i="5"/>
  <c r="E21" i="5"/>
  <c r="F19" i="5"/>
  <c r="E19" i="5"/>
  <c r="D19" i="5"/>
  <c r="C19" i="5"/>
  <c r="B19" i="5"/>
  <c r="F9" i="5"/>
  <c r="E9" i="5"/>
  <c r="D9" i="5"/>
  <c r="C9" i="5"/>
  <c r="B9" i="5"/>
  <c r="F7" i="5"/>
  <c r="E7" i="5"/>
  <c r="D7" i="5"/>
  <c r="C7" i="5"/>
  <c r="B7" i="5"/>
  <c r="F6" i="5"/>
  <c r="E6" i="5"/>
  <c r="D6" i="5"/>
  <c r="C6" i="5"/>
  <c r="B6" i="5"/>
  <c r="F5" i="5"/>
  <c r="E5" i="5"/>
  <c r="D5" i="5"/>
  <c r="C5" i="5"/>
  <c r="B5" i="5"/>
  <c r="F29" i="4"/>
  <c r="E29" i="4"/>
  <c r="D29" i="4"/>
  <c r="C29" i="4"/>
  <c r="B29" i="4"/>
  <c r="F28" i="4"/>
  <c r="E28" i="4"/>
  <c r="D28" i="4"/>
  <c r="C28" i="4"/>
  <c r="B28" i="4"/>
  <c r="F27" i="4"/>
  <c r="E27" i="4"/>
  <c r="D27" i="4"/>
  <c r="C27" i="4"/>
  <c r="B27" i="4"/>
  <c r="F23" i="4"/>
  <c r="E23" i="4"/>
  <c r="D23" i="4"/>
  <c r="C23" i="4"/>
  <c r="B23" i="4"/>
  <c r="F22" i="4"/>
  <c r="E22" i="4"/>
  <c r="D22" i="4"/>
  <c r="C22" i="4"/>
  <c r="B22" i="4"/>
  <c r="F21" i="4"/>
  <c r="E21" i="4"/>
  <c r="D21" i="4"/>
  <c r="C21" i="4"/>
  <c r="B21" i="4"/>
  <c r="F13" i="4"/>
  <c r="E13" i="4"/>
  <c r="D13" i="4"/>
  <c r="C13" i="4"/>
  <c r="B13" i="4"/>
  <c r="F12" i="4"/>
  <c r="E12" i="4"/>
  <c r="D12" i="4"/>
  <c r="C12" i="4"/>
  <c r="B12" i="4"/>
  <c r="F11" i="4"/>
  <c r="E11" i="4"/>
  <c r="D11" i="4"/>
  <c r="C11" i="4"/>
  <c r="B11" i="4"/>
  <c r="F7" i="4"/>
  <c r="E7" i="4"/>
  <c r="D7" i="4"/>
  <c r="C7" i="4"/>
  <c r="B7" i="4"/>
  <c r="F6" i="4"/>
  <c r="E6" i="4"/>
  <c r="D6" i="4"/>
  <c r="C6" i="4"/>
  <c r="B6" i="4"/>
  <c r="F5" i="4"/>
  <c r="E5" i="4"/>
  <c r="D5" i="4"/>
  <c r="C5" i="4"/>
  <c r="B5" i="4"/>
  <c r="F77" i="3"/>
  <c r="E77" i="3"/>
  <c r="D77" i="3"/>
  <c r="C77" i="3"/>
  <c r="B77" i="3"/>
  <c r="F75" i="3"/>
  <c r="E75" i="3"/>
  <c r="D75" i="3"/>
  <c r="C75" i="3"/>
  <c r="B75" i="3"/>
  <c r="F74" i="3"/>
  <c r="E74" i="3"/>
  <c r="D74" i="3"/>
  <c r="C74" i="3"/>
  <c r="B74" i="3"/>
  <c r="F73" i="3"/>
  <c r="E73" i="3"/>
  <c r="D73" i="3"/>
  <c r="C73" i="3"/>
  <c r="B73" i="3"/>
  <c r="F63" i="3"/>
  <c r="E63" i="3"/>
  <c r="D63" i="3"/>
  <c r="C63" i="3"/>
  <c r="B63" i="3"/>
  <c r="F59" i="3"/>
  <c r="F52" i="3" s="1"/>
  <c r="E59" i="3"/>
  <c r="D59" i="3"/>
  <c r="C59" i="3"/>
  <c r="B59" i="3"/>
  <c r="F57" i="3"/>
  <c r="E57" i="3"/>
  <c r="D57" i="3"/>
  <c r="C57" i="3"/>
  <c r="B57" i="3"/>
  <c r="F55" i="3"/>
  <c r="F65" i="3" s="1"/>
  <c r="E55" i="3"/>
  <c r="E52" i="3" s="1"/>
  <c r="D55" i="3"/>
  <c r="D52" i="3" s="1"/>
  <c r="C55" i="3"/>
  <c r="C65" i="3" s="1"/>
  <c r="B55" i="3"/>
  <c r="B65" i="3" s="1"/>
  <c r="F53" i="3"/>
  <c r="E53" i="3"/>
  <c r="D53" i="3"/>
  <c r="C53" i="3"/>
  <c r="B53" i="3"/>
  <c r="C52" i="3"/>
  <c r="B52" i="3"/>
  <c r="F51" i="3"/>
  <c r="E51" i="3"/>
  <c r="D51" i="3"/>
  <c r="C51" i="3"/>
  <c r="B51" i="3"/>
  <c r="F45" i="3"/>
  <c r="E45" i="3"/>
  <c r="E34" i="3" s="1"/>
  <c r="D45" i="3"/>
  <c r="C45" i="3"/>
  <c r="B45" i="3"/>
  <c r="F41" i="3"/>
  <c r="E41" i="3"/>
  <c r="D41" i="3"/>
  <c r="C41" i="3"/>
  <c r="B41" i="3"/>
  <c r="F39" i="3"/>
  <c r="E39" i="3"/>
  <c r="D39" i="3"/>
  <c r="D47" i="3" s="1"/>
  <c r="C39" i="3"/>
  <c r="C34" i="3" s="1"/>
  <c r="B39" i="3"/>
  <c r="F37" i="3"/>
  <c r="F47" i="3" s="1"/>
  <c r="E37" i="3"/>
  <c r="E47" i="3" s="1"/>
  <c r="D37" i="3"/>
  <c r="C37" i="3"/>
  <c r="C47" i="3" s="1"/>
  <c r="B37" i="3"/>
  <c r="B47" i="3" s="1"/>
  <c r="F35" i="3"/>
  <c r="E35" i="3"/>
  <c r="D35" i="3"/>
  <c r="C35" i="3"/>
  <c r="B35" i="3"/>
  <c r="F34" i="3"/>
  <c r="F33" i="3"/>
  <c r="E33" i="3"/>
  <c r="D33" i="3"/>
  <c r="C33" i="3"/>
  <c r="B33" i="3"/>
  <c r="F25" i="3"/>
  <c r="E25" i="3"/>
  <c r="D25" i="3"/>
  <c r="C25" i="3"/>
  <c r="F22" i="3"/>
  <c r="E22" i="3"/>
  <c r="D22" i="3"/>
  <c r="C22" i="3"/>
  <c r="B22" i="3"/>
  <c r="B25" i="3" s="1"/>
  <c r="F18" i="3"/>
  <c r="E18" i="3"/>
  <c r="D18" i="3"/>
  <c r="C18" i="3"/>
  <c r="B18" i="3"/>
  <c r="F17" i="3"/>
  <c r="E17" i="3"/>
  <c r="D17" i="3"/>
  <c r="C17" i="3"/>
  <c r="B17" i="3"/>
  <c r="F16" i="3"/>
  <c r="E16" i="3"/>
  <c r="D16" i="3"/>
  <c r="C16" i="3"/>
  <c r="B16" i="3"/>
  <c r="F12" i="3"/>
  <c r="E12" i="3"/>
  <c r="D12" i="3"/>
  <c r="C12" i="3"/>
  <c r="B12" i="3"/>
  <c r="F7" i="3"/>
  <c r="E7" i="3"/>
  <c r="D7" i="3"/>
  <c r="C7" i="3"/>
  <c r="B7" i="3"/>
  <c r="F6" i="3"/>
  <c r="E6" i="3"/>
  <c r="D6" i="3"/>
  <c r="C6" i="3"/>
  <c r="B6" i="3"/>
  <c r="F5" i="3"/>
  <c r="E5" i="3"/>
  <c r="D5" i="3"/>
  <c r="C5" i="3"/>
  <c r="B5" i="3"/>
  <c r="F36" i="2"/>
  <c r="E36" i="2"/>
  <c r="D36" i="2"/>
  <c r="C36" i="2"/>
  <c r="B36" i="2"/>
  <c r="F35" i="2"/>
  <c r="E35" i="2"/>
  <c r="D35" i="2"/>
  <c r="C35" i="2"/>
  <c r="B35" i="2"/>
  <c r="F34" i="2"/>
  <c r="F37" i="2" s="1"/>
  <c r="E34" i="2"/>
  <c r="E37" i="2" s="1"/>
  <c r="D34" i="2"/>
  <c r="D37" i="2" s="1"/>
  <c r="C34" i="2"/>
  <c r="C37" i="2" s="1"/>
  <c r="B34" i="2"/>
  <c r="B37" i="2" s="1"/>
  <c r="F33" i="2"/>
  <c r="E33" i="2"/>
  <c r="D33" i="2"/>
  <c r="C33" i="2"/>
  <c r="B33" i="2"/>
  <c r="F32" i="2"/>
  <c r="E32" i="2"/>
  <c r="D32" i="2"/>
  <c r="C32" i="2"/>
  <c r="B32" i="2"/>
  <c r="F26" i="2"/>
  <c r="E26" i="2"/>
  <c r="D26" i="2"/>
  <c r="C26" i="2"/>
  <c r="B26" i="2"/>
  <c r="F25" i="2"/>
  <c r="E25" i="2"/>
  <c r="D25" i="2"/>
  <c r="C25" i="2"/>
  <c r="B25" i="2"/>
  <c r="E22" i="2"/>
  <c r="E29" i="2" s="1"/>
  <c r="D22" i="2"/>
  <c r="D29" i="2" s="1"/>
  <c r="C22" i="2"/>
  <c r="C29" i="2" s="1"/>
  <c r="B22" i="2"/>
  <c r="B29" i="2" s="1"/>
  <c r="F21" i="2"/>
  <c r="F22" i="2" s="1"/>
  <c r="F29" i="2" s="1"/>
  <c r="E21" i="2"/>
  <c r="D21" i="2"/>
  <c r="C21" i="2"/>
  <c r="B21" i="2"/>
  <c r="F18" i="2"/>
  <c r="E18" i="2"/>
  <c r="D18" i="2"/>
  <c r="C18" i="2"/>
  <c r="B18" i="2"/>
  <c r="F17" i="2"/>
  <c r="E17" i="2"/>
  <c r="D17" i="2"/>
  <c r="C17" i="2"/>
  <c r="B17" i="2"/>
  <c r="F13" i="2"/>
  <c r="E13" i="2"/>
  <c r="D13" i="2"/>
  <c r="C13" i="2"/>
  <c r="B13" i="2"/>
  <c r="F10" i="2"/>
  <c r="E10" i="2"/>
  <c r="D10" i="2"/>
  <c r="C10" i="2"/>
  <c r="B10" i="2"/>
  <c r="F7" i="2"/>
  <c r="E7" i="2"/>
  <c r="D7" i="2"/>
  <c r="C7" i="2"/>
  <c r="B7" i="2"/>
  <c r="F6" i="2"/>
  <c r="E6" i="2"/>
  <c r="D6" i="2"/>
  <c r="C6" i="2"/>
  <c r="B6" i="2"/>
  <c r="B30" i="5" l="1"/>
  <c r="C96" i="5"/>
  <c r="C21" i="5"/>
  <c r="F21" i="5"/>
  <c r="F96" i="5"/>
  <c r="C30" i="5"/>
  <c r="B34" i="3"/>
  <c r="D65" i="3"/>
  <c r="B20" i="5"/>
  <c r="D30" i="5"/>
  <c r="E65" i="3"/>
  <c r="C20" i="5"/>
  <c r="E30" i="5"/>
  <c r="D34" i="3"/>
  <c r="D20" i="5"/>
  <c r="F30" i="5"/>
  <c r="E20" i="5"/>
  <c r="B31" i="5"/>
  <c r="F20" i="5"/>
  <c r="C31" i="5"/>
  <c r="B21" i="5"/>
  <c r="D31" i="5"/>
  <c r="B96" i="5"/>
  <c r="D21" i="5"/>
  <c r="F31" i="5"/>
</calcChain>
</file>

<file path=xl/sharedStrings.xml><?xml version="1.0" encoding="utf-8"?>
<sst xmlns="http://schemas.openxmlformats.org/spreadsheetml/2006/main" count="299" uniqueCount="126">
  <si>
    <t>DJEČJI VRTIĆ BEDEKOVČINA</t>
  </si>
  <si>
    <t>PRORAČUN  JLP(R)S  ILI  FINANCIJSKI PLAN PRORAČUNSKOG KORISNIKA JLP(R)S ZA GODINU 2026. GODINU I PROJEKCIJE ZA GODINE  2027.  i 2028.</t>
  </si>
  <si>
    <t>I. OPĆI DIO</t>
  </si>
  <si>
    <t>A. SAŽETAK  RAČUNA PRIHODA I RASHODA</t>
  </si>
  <si>
    <t>Brojčana oznaka i naziv</t>
  </si>
  <si>
    <t>Ostvarenje /
Izvršenje
01.-10.2024.</t>
  </si>
  <si>
    <t>Tekući plan
2025.</t>
  </si>
  <si>
    <t>Plan
2026.</t>
  </si>
  <si>
    <t>Projekcija
2027.</t>
  </si>
  <si>
    <t>Projekcija
2028.</t>
  </si>
  <si>
    <t>1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</si>
  <si>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</si>
  <si>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</si>
  <si>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</si>
  <si>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</si>
  <si>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</si>
  <si>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</si>
  <si>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</si>
  <si>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</si>
  <si>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</si>
  <si>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</si>
  <si>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NETO FINANCIRANJE (8 - 5)</t>
  </si>
  <si>
    <t xml:space="preserve">VIŠAK/MANJAK + NETO FINANCIRANJE </t>
  </si>
  <si>
    <t>C. PRENESENI VIŠAK ILI MANJAK</t>
  </si>
  <si>
    <t>PRIJENOS VIŠKA/MANJKA IZ PRETHODNE(IH) GODINE</t>
  </si>
  <si>
    <t>PRIJENOS VIŠKA/MANJKA U SLJEDEĆE RAZDOBLJE</t>
  </si>
  <si>
    <t>VIŠAK/MANJAK + NETO FINANCIRANJE + PRIJENOS VIŠKA/MANJKA IZ PRETHODNE(IH) GODINE - PRIJENOS VIŠKA/MANJKA U SLJEDEĆE RAZDOBLJE</t>
  </si>
  <si>
    <t>D. VIŠEGODIŠNJI PLAN URAVNOTEŽENJA</t>
  </si>
  <si>
    <t>VIŠAK/MANJAK IZ PORETHODNE(IH) GODINE KOJI ĆE SE RASPOREDITI/POKRITI</t>
  </si>
  <si>
    <t>VIŠAK/MANJAK TEKUĆE GODINE</t>
  </si>
  <si>
    <t>A. RAČUN PRIHODA I RASHODA</t>
  </si>
  <si>
    <t xml:space="preserve">A1. PRIHODI I RASHODI PREMA EKONOMSKOJ KLASIFIKACIJI </t>
  </si>
  <si>
    <t>Brojčana oznaka i naziv grupe</t>
  </si>
  <si>
    <t>UKUPNO PRIHODI</t>
  </si>
  <si>
    <t xml:space="preserve"> 63 Pomoći iz inozemstva i od subjekata unutar općeg proračuna</t>
  </si>
  <si>
    <t xml:space="preserve"> 65 Prihodi od upravnih i admin. pristojbi, pristojbi po posebn.propisima i naknada</t>
  </si>
  <si>
    <t xml:space="preserve"> 66 Prihodi od prodaje proizvoda i robe te pruženih usluga i prihodi od donacija</t>
  </si>
  <si>
    <t xml:space="preserve"> 67 Prihodi iz nadležnog proračuna i od HZZO-a temeljem ugovornih obveza</t>
  </si>
  <si>
    <t>SVEUKUPNO:</t>
  </si>
  <si>
    <t>UKUPNO RASHODI</t>
  </si>
  <si>
    <t xml:space="preserve"> 31 Rashodi za zaposlene</t>
  </si>
  <si>
    <t xml:space="preserve"> 32 Materijalni rashodi</t>
  </si>
  <si>
    <t xml:space="preserve"> 34 Financijski rashodi</t>
  </si>
  <si>
    <t xml:space="preserve"> 42 Rashodi za nabavu proizvedene dugotrajne imovine</t>
  </si>
  <si>
    <t xml:space="preserve"> 45 Rashodi za dodatna ulaganja na nefinancijskoj imovini</t>
  </si>
  <si>
    <t>A2. PRIHODI I RASHODI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</si>
  <si>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</si>
  <si>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</si>
  <si>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</si>
  <si>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</si>
  <si>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</si>
  <si>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Sredstva za posebne</t>
  </si>
  <si>
    <t>5 POMOĆI</t>
  </si>
  <si>
    <t xml:space="preserve"> 5011 Pomoći iz državnog proračuna kroz opće prihode i primitke</t>
  </si>
  <si>
    <t xml:space="preserve"> 51 Nenadležni proračuni</t>
  </si>
  <si>
    <t xml:space="preserve"> 52 Iz drugih proračuna</t>
  </si>
  <si>
    <t>6 DONACIJE</t>
  </si>
  <si>
    <t xml:space="preserve"> 61 Donacije</t>
  </si>
  <si>
    <t>A3. RASHODI PREMA FUNKCIJSKOJ KLASIFIKACIJI</t>
  </si>
  <si>
    <t>09 Obrazovanje</t>
  </si>
  <si>
    <t xml:space="preserve"> 091 </t>
  </si>
  <si>
    <t>B. RAČUN FINANCIRANJA</t>
  </si>
  <si>
    <t xml:space="preserve">B1. RAČUN FINANCIRANJA PREMA EKONOMSKOJ KLASIFIKACIJI </t>
  </si>
  <si>
    <t>UKUPNO PRIMICI</t>
  </si>
  <si>
    <t>UKUPNO IZDACI</t>
  </si>
  <si>
    <t>B2. RAČUN FINANCIRANJA PREMA IZVORIMA FINANCIRANJA</t>
  </si>
  <si>
    <t>POSEBNI DIO PO ORGANIZACIJSKOJ KLASIFIKACIJI</t>
  </si>
  <si>
    <t>RASHODI I IZDACI</t>
  </si>
  <si>
    <t>UKUPNO RASHODI I IZDACI</t>
  </si>
  <si>
    <t>001 DJEČJI VRTIĆ</t>
  </si>
  <si>
    <t xml:space="preserve"> 00101 DJEČJI VRTIĆ</t>
  </si>
  <si>
    <t>II. POSEBNI DIO</t>
  </si>
  <si>
    <t xml:space="preserve">            Rekapitulacija izvora financiranja</t>
  </si>
  <si>
    <t xml:space="preserve">            11 Iz proračuna</t>
  </si>
  <si>
    <t xml:space="preserve">396.345,31 </t>
  </si>
  <si>
    <t xml:space="preserve">1.027.500,00 </t>
  </si>
  <si>
    <t xml:space="preserve">1.082.040,00 </t>
  </si>
  <si>
    <t xml:space="preserve">1.114.660,00 </t>
  </si>
  <si>
    <t xml:space="preserve">1.148.700,00 </t>
  </si>
  <si>
    <t xml:space="preserve">            31 Vlastiti prihodi</t>
  </si>
  <si>
    <t xml:space="preserve">0,00 </t>
  </si>
  <si>
    <t xml:space="preserve">1.200,00 </t>
  </si>
  <si>
    <t xml:space="preserve">1.500,00 </t>
  </si>
  <si>
    <t xml:space="preserve">1.600,00 </t>
  </si>
  <si>
    <t xml:space="preserve">1.700,00 </t>
  </si>
  <si>
    <t xml:space="preserve">            43 Sredstva za posebne</t>
  </si>
  <si>
    <t xml:space="preserve">152.892,85 </t>
  </si>
  <si>
    <t xml:space="preserve">310.000,00 </t>
  </si>
  <si>
    <t xml:space="preserve">234.580,00 </t>
  </si>
  <si>
    <t xml:space="preserve">242.380,00 </t>
  </si>
  <si>
    <t xml:space="preserve">250.620,00 </t>
  </si>
  <si>
    <t xml:space="preserve">            5011 Pomoći iz državnog proračuna kroz opće prihode i primitke</t>
  </si>
  <si>
    <t xml:space="preserve">128.580,00 </t>
  </si>
  <si>
    <t xml:space="preserve">132.820,00 </t>
  </si>
  <si>
    <t xml:space="preserve">137.100,00 </t>
  </si>
  <si>
    <t xml:space="preserve">            51 Nenadležni proračuni</t>
  </si>
  <si>
    <t xml:space="preserve">2.553,22 </t>
  </si>
  <si>
    <t xml:space="preserve">157.300,00 </t>
  </si>
  <si>
    <t xml:space="preserve">            52 Iz drugih proračuna</t>
  </si>
  <si>
    <t xml:space="preserve">8.300,00 </t>
  </si>
  <si>
    <t xml:space="preserve">8.500,00 </t>
  </si>
  <si>
    <t xml:space="preserve">8.800,00 </t>
  </si>
  <si>
    <t xml:space="preserve">            61 Donacije</t>
  </si>
  <si>
    <t xml:space="preserve">1.000,00 </t>
  </si>
  <si>
    <t xml:space="preserve">1.040,00 </t>
  </si>
  <si>
    <t xml:space="preserve">1.080,00 </t>
  </si>
  <si>
    <t xml:space="preserve">  1001 PREDŠKOLSKI ODGOJ</t>
  </si>
  <si>
    <t xml:space="preserve">   A100101 Stručno osoblje i materijalni troškovi DV</t>
  </si>
  <si>
    <t xml:space="preserve">    11 Iz proračuna</t>
  </si>
  <si>
    <t xml:space="preserve">     3 Rashodi poslovanja</t>
  </si>
  <si>
    <t xml:space="preserve">      31 Rashodi za zaposlene</t>
  </si>
  <si>
    <t xml:space="preserve">      32 Materijalni rashodi</t>
  </si>
  <si>
    <t xml:space="preserve">    31 Vlastiti prihodi</t>
  </si>
  <si>
    <t xml:space="preserve">    43 Sredstva za posebne</t>
  </si>
  <si>
    <t xml:space="preserve">      34 Financijski rashodi</t>
  </si>
  <si>
    <t xml:space="preserve">    5011 Pomoći iz državnog proračuna kroz opće prihode i primitke</t>
  </si>
  <si>
    <t xml:space="preserve">    51 Nenadležni proračuni</t>
  </si>
  <si>
    <t xml:space="preserve">    52 Iz drugih proračuna</t>
  </si>
  <si>
    <t xml:space="preserve">    61 Donacije</t>
  </si>
  <si>
    <t xml:space="preserve">   A100103 Stručno osoblje i materijalni troškovi predškole</t>
  </si>
  <si>
    <t xml:space="preserve">   A100104 Stručno osoblje i materijalni troškovi pripravnika</t>
  </si>
  <si>
    <t xml:space="preserve">   AA100102 Stručno osoblje i materijalni troškovi asistenta</t>
  </si>
  <si>
    <t xml:space="preserve">   K100102 Nabava dugotrajne imovine DV</t>
  </si>
  <si>
    <t xml:space="preserve">     4 Rashodi za nabavu nefinancijske imovine</t>
  </si>
  <si>
    <t xml:space="preserve">      42 Rashodi za nabavu proizvedene dugotrajne imovine</t>
  </si>
  <si>
    <t xml:space="preserve">      45 Rashodi za dodatna ulaganja na nefinancijskoj imovini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</si>
</sst>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5117038483843"/>
        <bgColor auto="1"/>
      </patternFill>
    </fill>
    <fill>
      <patternFill patternType="solid">
        <fgColor theme="5" tint="0.79995117038483843"/>
        <bgColor auto="1"/>
      </patternFill>
    </fill>
    <fill>
      <patternFill patternType="solid">
        <fgColor theme="6" tint="0.79995117038483843"/>
        <bgColor auto="1"/>
      </patternFill>
    </fill>
    <fill>
      <patternFill patternType="solid">
        <fgColor theme="7" tint="0.79995117038483843"/>
        <bgColor auto="1"/>
      </patternFill>
    </fill>
    <fill>
      <patternFill patternType="solid">
        <fgColor theme="8" tint="0.79995117038483843"/>
        <bgColor auto="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72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" fontId="10" fillId="0" borderId="0" xfId="0" applyNumberFormat="1" applyFont="1" applyAlignment="1">
      <alignment horizontal="right" vertical="center"/>
    </xf>
    <xf numFmtId="0" fontId="1" fillId="0" borderId="0" xfId="0" quotePrefix="1" applyFont="1"/>
    <xf numFmtId="0" fontId="11" fillId="0" borderId="0" xfId="0" applyFont="1"/>
    <xf numFmtId="0" fontId="4" fillId="2" borderId="3" xfId="0" applyFont="1" applyFill="1" applyBorder="1" applyAlignment="1">
      <alignment vertical="center"/>
    </xf>
    <xf numFmtId="172" fontId="4" fillId="2" borderId="3" xfId="0" applyNumberFormat="1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172" fontId="12" fillId="3" borderId="4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172" fontId="10" fillId="0" borderId="5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left" vertical="center"/>
    </xf>
    <xf numFmtId="172" fontId="13" fillId="4" borderId="5" xfId="0" applyNumberFormat="1" applyFont="1" applyFill="1" applyBorder="1" applyAlignment="1">
      <alignment horizontal="right" vertical="center"/>
    </xf>
    <xf numFmtId="0" fontId="14" fillId="0" borderId="6" xfId="0" applyFont="1" applyBorder="1" applyAlignment="1">
      <alignment vertical="center"/>
    </xf>
    <xf numFmtId="172" fontId="14" fillId="0" borderId="7" xfId="0" applyNumberFormat="1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49" fontId="14" fillId="0" borderId="0" xfId="0" applyNumberFormat="1" applyFont="1" applyAlignment="1">
      <alignment horizontal="right" vertical="center"/>
    </xf>
    <xf numFmtId="0" fontId="8" fillId="5" borderId="5" xfId="0" applyFont="1" applyFill="1" applyBorder="1" applyAlignment="1">
      <alignment horizontal="left" vertical="center"/>
    </xf>
    <xf numFmtId="172" fontId="8" fillId="5" borderId="5" xfId="0" applyNumberFormat="1" applyFont="1" applyFill="1" applyBorder="1" applyAlignment="1">
      <alignment horizontal="right" vertical="center"/>
    </xf>
    <xf numFmtId="0" fontId="7" fillId="6" borderId="5" xfId="0" applyFont="1" applyFill="1" applyBorder="1" applyAlignment="1">
      <alignment horizontal="left" vertical="center"/>
    </xf>
    <xf numFmtId="172" fontId="7" fillId="6" borderId="5" xfId="0" applyNumberFormat="1" applyFont="1" applyFill="1" applyBorder="1" applyAlignment="1">
      <alignment horizontal="right" vertical="center"/>
    </xf>
    <xf numFmtId="0" fontId="15" fillId="7" borderId="5" xfId="0" applyFont="1" applyFill="1" applyBorder="1" applyAlignment="1">
      <alignment horizontal="left" vertical="center"/>
    </xf>
    <xf numFmtId="172" fontId="15" fillId="7" borderId="5" xfId="0" applyNumberFormat="1" applyFont="1" applyFill="1" applyBorder="1" applyAlignment="1">
      <alignment horizontal="right" vertical="center"/>
    </xf>
    <xf numFmtId="0" fontId="10" fillId="8" borderId="5" xfId="0" applyFont="1" applyFill="1" applyBorder="1" applyAlignment="1">
      <alignment horizontal="left" vertical="center"/>
    </xf>
    <xf numFmtId="172" fontId="10" fillId="8" borderId="5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zoomScaleNormal="100" workbookViewId="0">
      <pane ySplit="6" topLeftCell="A7" activePane="bottomLeft" state="frozen"/>
      <selection pane="bottomLeft" activeCell="A15" sqref="A15"/>
    </sheetView>
  </sheetViews>
  <sheetFormatPr defaultColWidth="9.140625" defaultRowHeight="15" x14ac:dyDescent="0.25"/>
  <cols>
    <col min="1" max="1" width="74" style="3" customWidth="1"/>
    <col min="2" max="6" width="19.7109375" style="3" customWidth="1"/>
  </cols>
  <sheetData>
    <row r="1" spans="1:6" s="4" customFormat="1" ht="30" customHeight="1" x14ac:dyDescent="0.2">
      <c r="A1" s="5" t="s">
        <v>0</v>
      </c>
      <c r="B1" s="6"/>
      <c r="C1" s="6"/>
      <c r="D1" s="6"/>
      <c r="E1" s="6"/>
      <c r="F1" s="7"/>
    </row>
    <row r="2" spans="1:6" s="8" customFormat="1" ht="30" customHeight="1" x14ac:dyDescent="0.25">
      <c r="A2" s="2" t="s">
        <v>1</v>
      </c>
      <c r="B2" s="2"/>
      <c r="C2" s="2"/>
      <c r="D2" s="2"/>
      <c r="E2" s="2"/>
      <c r="F2" s="2"/>
    </row>
    <row r="3" spans="1:6" s="8" customFormat="1" ht="30" customHeight="1" x14ac:dyDescent="0.25">
      <c r="A3" s="1" t="s">
        <v>2</v>
      </c>
      <c r="B3" s="1"/>
      <c r="C3" s="1"/>
      <c r="D3" s="1"/>
      <c r="E3" s="1"/>
      <c r="F3" s="1"/>
    </row>
    <row r="4" spans="1:6" s="9" customFormat="1" ht="24.95" customHeight="1" x14ac:dyDescent="0.25">
      <c r="A4" s="10" t="s">
        <v>3</v>
      </c>
      <c r="B4" s="11"/>
      <c r="C4" s="11"/>
      <c r="D4" s="11"/>
      <c r="E4" s="11"/>
      <c r="F4" s="11"/>
    </row>
    <row r="5" spans="1:6" ht="57.6" customHeight="1" x14ac:dyDescent="0.25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</row>
    <row r="6" spans="1:6" s="13" customFormat="1" ht="15.95" customHeight="1" x14ac:dyDescent="0.25">
      <c r="A6" s="14" t="s">
        <v>10</v>
      </c>
      <c r="B6" s="14">
        <f>COLUMN()</f>
        <v>2</v>
      </c>
      <c r="C6" s="14">
        <f>COLUMN()</f>
        <v>3</v>
      </c>
      <c r="D6" s="14">
        <f>COLUMN()</f>
        <v>4</v>
      </c>
      <c r="E6" s="14">
        <f>COLUMN()</f>
        <v>5</v>
      </c>
      <c r="F6" s="14">
        <f>COLUMN()</f>
        <v>6</v>
      </c>
    </row>
    <row r="7" spans="1:6" s="13" customFormat="1" ht="30" customHeight="1" x14ac:dyDescent="0.25">
      <c r="A7" s="15" t="s">
        <v>11</v>
      </c>
      <c r="B7" s="16">
        <f>B8+B9</f>
        <v>571384.43000000005</v>
      </c>
      <c r="C7" s="16">
        <f>C8+C9</f>
        <v>1477000</v>
      </c>
      <c r="D7" s="16">
        <f>D8+D9</f>
        <v>1456000</v>
      </c>
      <c r="E7" s="16">
        <f>E8+E9</f>
        <v>1501000</v>
      </c>
      <c r="F7" s="16">
        <f>F8+F9</f>
        <v>1548000</v>
      </c>
    </row>
    <row r="8" spans="1:6" s="13" customFormat="1" ht="24.95" customHeight="1" x14ac:dyDescent="0.25">
      <c r="A8" s="17" t="s">
        <v>12</v>
      </c>
      <c r="B8" s="18">
        <v>571384.43000000005</v>
      </c>
      <c r="C8" s="18">
        <v>1477000</v>
      </c>
      <c r="D8" s="18">
        <v>1456000</v>
      </c>
      <c r="E8" s="18">
        <v>1501000</v>
      </c>
      <c r="F8" s="18">
        <v>1548000</v>
      </c>
    </row>
    <row r="9" spans="1:6" s="13" customFormat="1" ht="24.95" customHeight="1" x14ac:dyDescent="0.25">
      <c r="A9" s="17" t="s">
        <v>13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</row>
    <row r="10" spans="1:6" ht="30" customHeight="1" x14ac:dyDescent="0.25">
      <c r="A10" s="15" t="s">
        <v>14</v>
      </c>
      <c r="B10" s="16">
        <f>B11+B12</f>
        <v>551791.38</v>
      </c>
      <c r="C10" s="16">
        <f>C11+C12</f>
        <v>1497000</v>
      </c>
      <c r="D10" s="16">
        <f>D11+D12</f>
        <v>1456000</v>
      </c>
      <c r="E10" s="16">
        <f>E11+E12</f>
        <v>1501000</v>
      </c>
      <c r="F10" s="16">
        <f>F11+F12</f>
        <v>1548000</v>
      </c>
    </row>
    <row r="11" spans="1:6" s="13" customFormat="1" ht="24.95" customHeight="1" x14ac:dyDescent="0.25">
      <c r="A11" s="17" t="s">
        <v>15</v>
      </c>
      <c r="B11" s="18">
        <v>541705.31999999995</v>
      </c>
      <c r="C11" s="18">
        <v>1473000</v>
      </c>
      <c r="D11" s="18">
        <v>1453500</v>
      </c>
      <c r="E11" s="18">
        <v>1498350</v>
      </c>
      <c r="F11" s="18">
        <v>1545250</v>
      </c>
    </row>
    <row r="12" spans="1:6" s="13" customFormat="1" ht="24.95" customHeight="1" x14ac:dyDescent="0.25">
      <c r="A12" s="17" t="s">
        <v>16</v>
      </c>
      <c r="B12" s="18">
        <v>10086.06</v>
      </c>
      <c r="C12" s="18">
        <v>24000</v>
      </c>
      <c r="D12" s="18">
        <v>2500</v>
      </c>
      <c r="E12" s="18">
        <v>2650</v>
      </c>
      <c r="F12" s="18">
        <v>2750</v>
      </c>
    </row>
    <row r="13" spans="1:6" ht="30" customHeight="1" x14ac:dyDescent="0.25">
      <c r="A13" s="15" t="s">
        <v>17</v>
      </c>
      <c r="B13" s="16">
        <f>B8+B9-B11-B12</f>
        <v>19593.050000000105</v>
      </c>
      <c r="C13" s="16">
        <f>C8+C9-C11-C12</f>
        <v>-20000</v>
      </c>
      <c r="D13" s="16">
        <f>D8+D9-D11-D12</f>
        <v>0</v>
      </c>
      <c r="E13" s="16">
        <f>E8+E9-E11-E12</f>
        <v>0</v>
      </c>
      <c r="F13" s="16">
        <f>F8+F9-F11-F12</f>
        <v>0</v>
      </c>
    </row>
    <row r="14" spans="1:6" x14ac:dyDescent="0.25">
      <c r="A14" s="19"/>
      <c r="B14" s="20"/>
      <c r="C14" s="20"/>
      <c r="D14" s="20"/>
      <c r="E14" s="20"/>
      <c r="F14" s="20"/>
    </row>
    <row r="15" spans="1:6" x14ac:dyDescent="0.25">
      <c r="A15" s="19"/>
      <c r="B15" s="20"/>
      <c r="C15" s="20"/>
      <c r="D15" s="20"/>
      <c r="E15" s="20"/>
      <c r="F15" s="20"/>
    </row>
    <row r="16" spans="1:6" s="9" customFormat="1" ht="21.75" customHeight="1" x14ac:dyDescent="0.2">
      <c r="A16" s="21" t="s">
        <v>18</v>
      </c>
      <c r="B16" s="11"/>
      <c r="C16" s="11"/>
      <c r="D16" s="11"/>
      <c r="E16" s="11"/>
      <c r="F16" s="11"/>
    </row>
    <row r="17" spans="1:6" ht="57.6" customHeight="1" x14ac:dyDescent="0.25">
      <c r="A17" s="12" t="s">
        <v>4</v>
      </c>
      <c r="B17" s="12" t="str">
        <f>B5</f>
        <v>Ostvarenje /
Izvršenje
01.-10.2024.</v>
      </c>
      <c r="C17" s="12" t="str">
        <f>C5</f>
        <v>Tekući plan
2025.</v>
      </c>
      <c r="D17" s="12" t="str">
        <f>D5</f>
        <v>Plan
2026.</v>
      </c>
      <c r="E17" s="12" t="str">
        <f>E5</f>
        <v>Projekcija
2027.</v>
      </c>
      <c r="F17" s="12" t="str">
        <f>F5</f>
        <v>Projekcija
2028.</v>
      </c>
    </row>
    <row r="18" spans="1:6" s="13" customFormat="1" ht="15.95" customHeight="1" x14ac:dyDescent="0.25">
      <c r="A18" s="14" t="s">
        <v>10</v>
      </c>
      <c r="B18" s="14">
        <f>COLUMN()</f>
        <v>2</v>
      </c>
      <c r="C18" s="14">
        <f>COLUMN()</f>
        <v>3</v>
      </c>
      <c r="D18" s="14">
        <f>COLUMN()</f>
        <v>4</v>
      </c>
      <c r="E18" s="14">
        <f>COLUMN()</f>
        <v>5</v>
      </c>
      <c r="F18" s="14">
        <f>COLUMN()</f>
        <v>6</v>
      </c>
    </row>
    <row r="19" spans="1:6" s="13" customFormat="1" ht="24.95" customHeight="1" x14ac:dyDescent="0.25">
      <c r="A19" s="17" t="s">
        <v>19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</row>
    <row r="20" spans="1:6" s="13" customFormat="1" ht="24.95" customHeight="1" x14ac:dyDescent="0.25">
      <c r="A20" s="17" t="s">
        <v>20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</row>
    <row r="21" spans="1:6" s="13" customFormat="1" ht="30" customHeight="1" x14ac:dyDescent="0.25">
      <c r="A21" s="15" t="s">
        <v>21</v>
      </c>
      <c r="B21" s="16">
        <f>B19-B20</f>
        <v>0</v>
      </c>
      <c r="C21" s="16">
        <f>C19-C20</f>
        <v>0</v>
      </c>
      <c r="D21" s="16">
        <f>D19-D20</f>
        <v>0</v>
      </c>
      <c r="E21" s="16">
        <f>E19-E20</f>
        <v>0</v>
      </c>
      <c r="F21" s="16">
        <f>F19-F20</f>
        <v>0</v>
      </c>
    </row>
    <row r="22" spans="1:6" ht="30" customHeight="1" x14ac:dyDescent="0.25">
      <c r="A22" s="15" t="s">
        <v>22</v>
      </c>
      <c r="B22" s="16">
        <f>B13+B21</f>
        <v>19593.050000000105</v>
      </c>
      <c r="C22" s="16">
        <f>C13+C21</f>
        <v>-20000</v>
      </c>
      <c r="D22" s="16">
        <f>D13+D21</f>
        <v>0</v>
      </c>
      <c r="E22" s="16">
        <f>E13+E21</f>
        <v>0</v>
      </c>
      <c r="F22" s="16">
        <f>F13+F21</f>
        <v>0</v>
      </c>
    </row>
    <row r="23" spans="1:6" ht="30" customHeight="1" x14ac:dyDescent="0.25">
      <c r="A23" s="22"/>
      <c r="B23" s="23"/>
      <c r="C23" s="23"/>
      <c r="D23" s="23"/>
      <c r="E23" s="23"/>
      <c r="F23" s="23"/>
    </row>
    <row r="24" spans="1:6" s="9" customFormat="1" ht="21.75" customHeight="1" x14ac:dyDescent="0.2">
      <c r="A24" s="21" t="s">
        <v>23</v>
      </c>
      <c r="B24" s="11"/>
      <c r="C24" s="11"/>
      <c r="D24" s="11"/>
      <c r="E24" s="11"/>
      <c r="F24" s="11"/>
    </row>
    <row r="25" spans="1:6" ht="57.6" customHeight="1" x14ac:dyDescent="0.25">
      <c r="A25" s="12" t="s">
        <v>4</v>
      </c>
      <c r="B25" s="12" t="str">
        <f>B5</f>
        <v>Ostvarenje /
Izvršenje
01.-10.2024.</v>
      </c>
      <c r="C25" s="12" t="str">
        <f>C5</f>
        <v>Tekući plan
2025.</v>
      </c>
      <c r="D25" s="12" t="str">
        <f>D5</f>
        <v>Plan
2026.</v>
      </c>
      <c r="E25" s="12" t="str">
        <f>E5</f>
        <v>Projekcija
2027.</v>
      </c>
      <c r="F25" s="12" t="str">
        <f>F5</f>
        <v>Projekcija
2028.</v>
      </c>
    </row>
    <row r="26" spans="1:6" s="13" customFormat="1" ht="15.95" customHeight="1" x14ac:dyDescent="0.25">
      <c r="A26" s="14" t="s">
        <v>10</v>
      </c>
      <c r="B26" s="14">
        <f>COLUMN()</f>
        <v>2</v>
      </c>
      <c r="C26" s="14">
        <f>COLUMN()</f>
        <v>3</v>
      </c>
      <c r="D26" s="14">
        <f>COLUMN()</f>
        <v>4</v>
      </c>
      <c r="E26" s="14">
        <f>COLUMN()</f>
        <v>5</v>
      </c>
      <c r="F26" s="14">
        <f>COLUMN()</f>
        <v>6</v>
      </c>
    </row>
    <row r="27" spans="1:6" s="13" customFormat="1" ht="24.95" customHeight="1" x14ac:dyDescent="0.25">
      <c r="A27" s="17" t="s">
        <v>24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6" s="13" customFormat="1" ht="24.95" customHeight="1" x14ac:dyDescent="0.25">
      <c r="A28" s="17" t="s">
        <v>25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</row>
    <row r="29" spans="1:6" ht="54" customHeight="1" x14ac:dyDescent="0.25">
      <c r="A29" s="24" t="s">
        <v>26</v>
      </c>
      <c r="B29" s="16">
        <f>B22+B27-B28</f>
        <v>19593.050000000105</v>
      </c>
      <c r="C29" s="16">
        <f>C22+C27-C28</f>
        <v>-20000</v>
      </c>
      <c r="D29" s="16">
        <f>D22+D27-D28</f>
        <v>0</v>
      </c>
      <c r="E29" s="16">
        <f>E22+E27-E28</f>
        <v>0</v>
      </c>
      <c r="F29" s="16">
        <f>F22+F27-F28</f>
        <v>0</v>
      </c>
    </row>
    <row r="30" spans="1:6" ht="18.75" customHeight="1" x14ac:dyDescent="0.25">
      <c r="A30" s="22"/>
      <c r="B30" s="23"/>
      <c r="C30" s="23"/>
      <c r="D30" s="23"/>
      <c r="E30" s="23"/>
      <c r="F30" s="23"/>
    </row>
    <row r="31" spans="1:6" s="9" customFormat="1" ht="21.75" customHeight="1" x14ac:dyDescent="0.2">
      <c r="A31" s="21" t="s">
        <v>27</v>
      </c>
      <c r="B31" s="11"/>
      <c r="C31" s="11"/>
      <c r="D31" s="11"/>
      <c r="E31" s="11"/>
      <c r="F31" s="11"/>
    </row>
    <row r="32" spans="1:6" ht="57.6" customHeight="1" x14ac:dyDescent="0.25">
      <c r="A32" s="12" t="s">
        <v>4</v>
      </c>
      <c r="B32" s="12" t="str">
        <f>B5</f>
        <v>Ostvarenje /
Izvršenje
01.-10.2024.</v>
      </c>
      <c r="C32" s="12" t="str">
        <f>C5</f>
        <v>Tekući plan
2025.</v>
      </c>
      <c r="D32" s="12" t="str">
        <f>D5</f>
        <v>Plan
2026.</v>
      </c>
      <c r="E32" s="12" t="str">
        <f>E5</f>
        <v>Projekcija
2027.</v>
      </c>
      <c r="F32" s="12" t="str">
        <f>F5</f>
        <v>Projekcija
2028.</v>
      </c>
    </row>
    <row r="33" spans="1:6" s="13" customFormat="1" ht="15.95" customHeight="1" x14ac:dyDescent="0.25">
      <c r="A33" s="14" t="s">
        <v>10</v>
      </c>
      <c r="B33" s="14">
        <f>COLUMN()</f>
        <v>2</v>
      </c>
      <c r="C33" s="14">
        <f>COLUMN()</f>
        <v>3</v>
      </c>
      <c r="D33" s="14">
        <f>COLUMN()</f>
        <v>4</v>
      </c>
      <c r="E33" s="14">
        <f>COLUMN()</f>
        <v>5</v>
      </c>
      <c r="F33" s="14">
        <f>COLUMN()</f>
        <v>6</v>
      </c>
    </row>
    <row r="34" spans="1:6" s="13" customFormat="1" ht="24.95" customHeight="1" x14ac:dyDescent="0.25">
      <c r="A34" s="17" t="s">
        <v>24</v>
      </c>
      <c r="B34" s="18">
        <f>B27</f>
        <v>0</v>
      </c>
      <c r="C34" s="18">
        <f>C27</f>
        <v>0</v>
      </c>
      <c r="D34" s="18">
        <f>D27</f>
        <v>0</v>
      </c>
      <c r="E34" s="18">
        <f>E27</f>
        <v>0</v>
      </c>
      <c r="F34" s="18">
        <f>F27</f>
        <v>0</v>
      </c>
    </row>
    <row r="35" spans="1:6" s="13" customFormat="1" ht="24.95" customHeight="1" x14ac:dyDescent="0.25">
      <c r="A35" s="17" t="s">
        <v>28</v>
      </c>
      <c r="B35" s="18">
        <f>IF(AND(B27 &lt; 0, B28 &lt;= 0, B28 &gt; B27), B27-B28, IF(AND(B27 &gt; 0, B28 &gt;= 0, B27 &gt; B28), B27-B28, IF(AND(B27 &gt; 0, B28 &lt; 0), B27, IF(AND(B27 &lt; 0, B28 &gt; 0), B27, 0)) ))</f>
        <v>0</v>
      </c>
      <c r="C35" s="18">
        <f>IF(AND(C27 &lt; 0, C28 &lt;= 0, C28 &gt; C27), C27-C28, IF(AND(C27 &gt; 0, C28 &gt;= 0, C27 &gt; C28), C27-C28, IF(AND(C27 &gt; 0, C28 &lt; 0), C27, IF(AND(C27 &lt; 0, C28 &gt; 0), C27, 0)) ))</f>
        <v>0</v>
      </c>
      <c r="D35" s="18">
        <f>IF(AND(D27 &lt; 0, D28 &lt;= 0, D28 &gt; D27), D27-D28, IF(AND(D27 &gt; 0, D28 &gt;= 0, D27 &gt; D28), D27-D28, IF(AND(D27 &gt; 0, D28 &lt; 0), D27, IF(AND(D27 &lt; 0, D28 &gt; 0), D27, 0)) ))</f>
        <v>0</v>
      </c>
      <c r="E35" s="18">
        <f>IF(AND(E27 &lt; 0, E28 &lt;= 0, E28 &gt; E27), E27-E28, IF(AND(E27 &gt; 0, E28 &gt;= 0, E27 &gt; E28), E27-E28, IF(AND(E27 &gt; 0, E28 &lt; 0), E27, IF(AND(E27 &lt; 0, E28 &gt; 0), E27, 0)) ))</f>
        <v>0</v>
      </c>
      <c r="F35" s="18">
        <f>IF(AND(F27 &lt; 0, F28 &lt;= 0, F28 &gt; F27), F27-F28, IF(AND(F27 &gt; 0, F28 &gt;= 0, F27 &gt; F28), F27-F28, IF(AND(F27 &gt; 0, F28 &lt; 0), F27, IF(AND(F27 &lt; 0, F28 &gt; 0), F27, 0)) ))</f>
        <v>0</v>
      </c>
    </row>
    <row r="36" spans="1:6" s="13" customFormat="1" ht="24.95" customHeight="1" x14ac:dyDescent="0.25">
      <c r="A36" s="17" t="s">
        <v>29</v>
      </c>
      <c r="B36" s="18">
        <f>IF(AND(B27 &lt; 0, B28 &lt; 0, B28 &lt; B27), B28-B27, IF(AND(B27 &gt; 0, B28 &gt; 0, B28 &gt; B27), B28-B27, IF(AND(B27 &lt; 0, B28 &gt; 0), B28-B27, IF(AND(B27 &gt; 0, B28 &lt; 0), B28-B27, 0))))</f>
        <v>0</v>
      </c>
      <c r="C36" s="18">
        <f>IF(AND(C27 &lt; 0, C28 &lt; 0, C28 &lt; C27), C28-C27, IF(AND(C27 &gt; 0, C28 &gt; 0, C28 &gt; C27), C28-C27, IF(AND(C27 &lt; 0, C28 &gt; 0), C28-C27, IF(AND(C27 &gt; 0, C28 &lt; 0), C28-C27, 0))))</f>
        <v>0</v>
      </c>
      <c r="D36" s="18">
        <f>IF(AND(D27 &lt; 0, D28 &lt; 0, D28 &lt; D27), D28-D27, IF(AND(D27 &gt; 0, D28 &gt; 0, D28 &gt; D27), D28-D27, IF(AND(D27 &lt; 0, D28 &gt; 0), D28-D27, IF(AND(D27 &gt; 0, D28 &lt; 0), D28-D27, 0))))</f>
        <v>0</v>
      </c>
      <c r="E36" s="18">
        <f>IF(AND(E27 &lt; 0, E28 &lt; 0, E28 &lt; E27), E28-E27, IF(AND(E27 &gt; 0, E28 &gt; 0, E28 &gt; E27), E28-E27, IF(AND(E27 &lt; 0, E28 &gt; 0), E28-E27, IF(AND(E27 &gt; 0, E28 &lt; 0), E28-E27, 0))))</f>
        <v>0</v>
      </c>
      <c r="F36" s="18">
        <f>IF(AND(F27 &lt; 0, F28 &lt; 0, F28 &lt; F27), F28-F27, IF(AND(F27 &gt; 0, F28 &gt; 0, F28 &gt; F27), F28-F27, IF(AND(F27 &lt; 0, F28 &gt; 0), F28-F27, IF(AND(F27 &gt; 0, F28 &lt; 0), F28-F27, 0))))</f>
        <v>0</v>
      </c>
    </row>
    <row r="37" spans="1:6" s="13" customFormat="1" ht="24.95" customHeight="1" x14ac:dyDescent="0.25">
      <c r="A37" s="17" t="s">
        <v>25</v>
      </c>
      <c r="B37" s="18">
        <f>B34-B35+B36</f>
        <v>0</v>
      </c>
      <c r="C37" s="18">
        <f>C34-C35+C36</f>
        <v>0</v>
      </c>
      <c r="D37" s="18">
        <f>D34-D35+D36</f>
        <v>0</v>
      </c>
      <c r="E37" s="18">
        <f>E34-E35+E36</f>
        <v>0</v>
      </c>
      <c r="F37" s="18">
        <f>F34-F35+F36</f>
        <v>0</v>
      </c>
    </row>
    <row r="38" spans="1:6" s="13" customFormat="1" ht="24.95" customHeight="1" x14ac:dyDescent="0.25">
      <c r="A38" s="25"/>
      <c r="B38" s="26"/>
      <c r="C38" s="26"/>
      <c r="D38" s="26"/>
      <c r="E38" s="26"/>
      <c r="F38" s="26"/>
    </row>
    <row r="39" spans="1:6" x14ac:dyDescent="0.25">
      <c r="A39" s="13"/>
      <c r="B39" s="13"/>
      <c r="C39" s="13"/>
      <c r="D39" s="13"/>
      <c r="E39" s="13"/>
      <c r="F39" s="13"/>
    </row>
    <row r="40" spans="1:6" x14ac:dyDescent="0.25">
      <c r="C40" s="27"/>
    </row>
  </sheetData>
  <mergeCells count="2">
    <mergeCell ref="A2:F2"/>
    <mergeCell ref="A3:F3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zoomScaleNormal="100" workbookViewId="0">
      <pane ySplit="5" topLeftCell="A6" activePane="bottomLeft" state="frozen"/>
      <selection pane="bottomLeft" activeCell="A15" sqref="A15"/>
    </sheetView>
  </sheetViews>
  <sheetFormatPr defaultColWidth="9.140625" defaultRowHeight="15" x14ac:dyDescent="0.25"/>
  <cols>
    <col min="1" max="1" width="73.7109375" style="3" customWidth="1"/>
    <col min="2" max="6" width="19.7109375" style="3" customWidth="1"/>
  </cols>
  <sheetData>
    <row r="1" spans="1:6" s="8" customFormat="1" ht="30" customHeight="1" x14ac:dyDescent="0.25">
      <c r="A1" s="1" t="s">
        <v>2</v>
      </c>
      <c r="B1" s="1"/>
      <c r="C1" s="1"/>
      <c r="D1" s="1"/>
      <c r="E1" s="1"/>
      <c r="F1" s="1"/>
    </row>
    <row r="2" spans="1:6" s="8" customFormat="1" ht="30" customHeight="1" x14ac:dyDescent="0.25">
      <c r="A2" s="1" t="s">
        <v>30</v>
      </c>
      <c r="B2" s="1"/>
      <c r="C2" s="1"/>
      <c r="D2" s="1"/>
      <c r="E2" s="1"/>
      <c r="F2" s="1"/>
    </row>
    <row r="3" spans="1:6" s="28" customFormat="1" ht="24.95" customHeight="1" x14ac:dyDescent="0.3">
      <c r="A3" s="1" t="s">
        <v>31</v>
      </c>
      <c r="B3" s="1"/>
      <c r="C3" s="1"/>
      <c r="D3" s="1"/>
      <c r="E3" s="1"/>
      <c r="F3" s="1"/>
    </row>
    <row r="4" spans="1:6" ht="57.6" customHeight="1" x14ac:dyDescent="0.25">
      <c r="A4" s="12" t="s">
        <v>32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</row>
    <row r="5" spans="1:6" s="13" customFormat="1" ht="15.95" customHeight="1" x14ac:dyDescent="0.25">
      <c r="A5" s="14" t="s">
        <v>10</v>
      </c>
      <c r="B5" s="14">
        <f>COLUMN()</f>
        <v>2</v>
      </c>
      <c r="C5" s="14">
        <f>COLUMN()</f>
        <v>3</v>
      </c>
      <c r="D5" s="14">
        <f>COLUMN()</f>
        <v>4</v>
      </c>
      <c r="E5" s="14">
        <f>COLUMN()</f>
        <v>5</v>
      </c>
      <c r="F5" s="14">
        <f>COLUMN()</f>
        <v>6</v>
      </c>
    </row>
    <row r="6" spans="1:6" ht="20.100000000000001" customHeight="1" x14ac:dyDescent="0.25">
      <c r="A6" s="29" t="s">
        <v>33</v>
      </c>
      <c r="B6" s="30">
        <f>IFERROR(SUBTOTAL(9,B8:B11),0)</f>
        <v>571384.42999999993</v>
      </c>
      <c r="C6" s="30">
        <f>IFERROR(SUBTOTAL(9,C8:C11),0)</f>
        <v>1477000</v>
      </c>
      <c r="D6" s="30">
        <f>IFERROR(SUBTOTAL(9,D8:D11),0)</f>
        <v>1456000</v>
      </c>
      <c r="E6" s="30">
        <f>IFERROR(SUBTOTAL(9,E8:E11),0)</f>
        <v>1501000</v>
      </c>
      <c r="F6" s="30">
        <f>IFERROR(SUBTOTAL(9,F8:F11),0)</f>
        <v>1548000</v>
      </c>
    </row>
    <row r="7" spans="1:6" x14ac:dyDescent="0.25">
      <c r="A7" s="31" t="s">
        <v>12</v>
      </c>
      <c r="B7" s="32">
        <f>SUBTOTAL(9,B8:B11)</f>
        <v>571384.42999999993</v>
      </c>
      <c r="C7" s="32">
        <f>SUBTOTAL(9,C8:C11)</f>
        <v>1477000</v>
      </c>
      <c r="D7" s="32">
        <f>SUBTOTAL(9,D8:D11)</f>
        <v>1456000</v>
      </c>
      <c r="E7" s="32">
        <f>SUBTOTAL(9,E8:E11)</f>
        <v>1501000</v>
      </c>
      <c r="F7" s="32">
        <f>SUBTOTAL(9,F8:F11)</f>
        <v>1548000</v>
      </c>
    </row>
    <row r="8" spans="1:6" x14ac:dyDescent="0.25">
      <c r="A8" s="33" t="s">
        <v>34</v>
      </c>
      <c r="B8" s="34">
        <v>3509.1099999999997</v>
      </c>
      <c r="C8" s="34">
        <v>9700</v>
      </c>
      <c r="D8" s="34">
        <v>17300</v>
      </c>
      <c r="E8" s="34">
        <v>17780</v>
      </c>
      <c r="F8" s="34">
        <v>18400</v>
      </c>
    </row>
    <row r="9" spans="1:6" x14ac:dyDescent="0.25">
      <c r="A9" s="33" t="s">
        <v>35</v>
      </c>
      <c r="B9" s="34">
        <v>164506.98000000001</v>
      </c>
      <c r="C9" s="34">
        <v>290050</v>
      </c>
      <c r="D9" s="34">
        <v>234680</v>
      </c>
      <c r="E9" s="34">
        <v>242490</v>
      </c>
      <c r="F9" s="34">
        <v>250740</v>
      </c>
    </row>
    <row r="10" spans="1:6" x14ac:dyDescent="0.25">
      <c r="A10" s="33" t="s">
        <v>36</v>
      </c>
      <c r="B10" s="34">
        <v>2901.8</v>
      </c>
      <c r="C10" s="34">
        <v>2150</v>
      </c>
      <c r="D10" s="34">
        <v>2400</v>
      </c>
      <c r="E10" s="34">
        <v>2530</v>
      </c>
      <c r="F10" s="34">
        <v>2660</v>
      </c>
    </row>
    <row r="11" spans="1:6" x14ac:dyDescent="0.25">
      <c r="A11" s="33" t="s">
        <v>37</v>
      </c>
      <c r="B11" s="34">
        <v>400466.54</v>
      </c>
      <c r="C11" s="34">
        <v>1175100</v>
      </c>
      <c r="D11" s="34">
        <v>1201620</v>
      </c>
      <c r="E11" s="34">
        <v>1238200</v>
      </c>
      <c r="F11" s="34">
        <v>1276200</v>
      </c>
    </row>
    <row r="12" spans="1:6" ht="20.100000000000001" customHeight="1" x14ac:dyDescent="0.25">
      <c r="A12" s="29" t="s">
        <v>38</v>
      </c>
      <c r="B12" s="30">
        <f>IFERROR(SUBTOTAL(9,B8:B11),0)</f>
        <v>571384.42999999993</v>
      </c>
      <c r="C12" s="30">
        <f>IFERROR(SUBTOTAL(9,C8:C11),0)</f>
        <v>1477000</v>
      </c>
      <c r="D12" s="30">
        <f>IFERROR(SUBTOTAL(9,D8:D11),0)</f>
        <v>1456000</v>
      </c>
      <c r="E12" s="30">
        <f>IFERROR(SUBTOTAL(9,E8:E11),0)</f>
        <v>1501000</v>
      </c>
      <c r="F12" s="30">
        <f>IFERROR(SUBTOTAL(9,F8:F11),0)</f>
        <v>1548000</v>
      </c>
    </row>
    <row r="13" spans="1:6" x14ac:dyDescent="0.25">
      <c r="A13" s="13"/>
      <c r="B13" s="13"/>
      <c r="C13" s="13"/>
      <c r="D13" s="13"/>
      <c r="E13" s="13"/>
      <c r="F13" s="13"/>
    </row>
    <row r="14" spans="1:6" x14ac:dyDescent="0.25">
      <c r="A14" s="13"/>
      <c r="B14" s="13"/>
      <c r="C14" s="13"/>
      <c r="D14" s="13"/>
      <c r="E14" s="13"/>
      <c r="F14" s="13"/>
    </row>
    <row r="15" spans="1:6" ht="57.6" customHeight="1" x14ac:dyDescent="0.25">
      <c r="A15" s="35" t="s">
        <v>32</v>
      </c>
      <c r="B15" s="12" t="s">
        <v>5</v>
      </c>
      <c r="C15" s="12" t="s">
        <v>6</v>
      </c>
      <c r="D15" s="12" t="s">
        <v>7</v>
      </c>
      <c r="E15" s="12" t="s">
        <v>8</v>
      </c>
      <c r="F15" s="12" t="s">
        <v>9</v>
      </c>
    </row>
    <row r="16" spans="1:6" s="13" customFormat="1" ht="15.95" customHeight="1" x14ac:dyDescent="0.25">
      <c r="A16" s="14" t="s">
        <v>10</v>
      </c>
      <c r="B16" s="14">
        <f>COLUMN()</f>
        <v>2</v>
      </c>
      <c r="C16" s="14">
        <f>COLUMN()</f>
        <v>3</v>
      </c>
      <c r="D16" s="14">
        <f>COLUMN()</f>
        <v>4</v>
      </c>
      <c r="E16" s="14">
        <f>COLUMN()</f>
        <v>5</v>
      </c>
      <c r="F16" s="14">
        <f>COLUMN()</f>
        <v>6</v>
      </c>
    </row>
    <row r="17" spans="1:6" ht="20.100000000000001" customHeight="1" x14ac:dyDescent="0.25">
      <c r="A17" s="29" t="s">
        <v>39</v>
      </c>
      <c r="B17" s="30">
        <f>IFERROR(SUBTOTAL(9,B19:B24),0)</f>
        <v>551791.38</v>
      </c>
      <c r="C17" s="30">
        <f>IFERROR(SUBTOTAL(9,C19:C24),0)</f>
        <v>1497000</v>
      </c>
      <c r="D17" s="30">
        <f>IFERROR(SUBTOTAL(9,D19:D24),0)</f>
        <v>1456000</v>
      </c>
      <c r="E17" s="30">
        <f>IFERROR(SUBTOTAL(9,E19:E24),0)</f>
        <v>1501000</v>
      </c>
      <c r="F17" s="30">
        <f>IFERROR(SUBTOTAL(9,F19:F24),0)</f>
        <v>1548000</v>
      </c>
    </row>
    <row r="18" spans="1:6" x14ac:dyDescent="0.25">
      <c r="A18" s="31" t="s">
        <v>15</v>
      </c>
      <c r="B18" s="32">
        <f>SUBTOTAL(9,B19:B21)</f>
        <v>541705.31999999995</v>
      </c>
      <c r="C18" s="32">
        <f>SUBTOTAL(9,C19:C21)</f>
        <v>1473000</v>
      </c>
      <c r="D18" s="32">
        <f>SUBTOTAL(9,D19:D21)</f>
        <v>1453500</v>
      </c>
      <c r="E18" s="32">
        <f>SUBTOTAL(9,E19:E21)</f>
        <v>1498350</v>
      </c>
      <c r="F18" s="32">
        <f>SUBTOTAL(9,F19:F21)</f>
        <v>1545250</v>
      </c>
    </row>
    <row r="19" spans="1:6" x14ac:dyDescent="0.25">
      <c r="A19" s="33" t="s">
        <v>40</v>
      </c>
      <c r="B19" s="34">
        <v>451966.3</v>
      </c>
      <c r="C19" s="34">
        <v>1259640</v>
      </c>
      <c r="D19" s="34">
        <v>1199170</v>
      </c>
      <c r="E19" s="34">
        <v>1235655</v>
      </c>
      <c r="F19" s="34">
        <v>1273680</v>
      </c>
    </row>
    <row r="20" spans="1:6" x14ac:dyDescent="0.25">
      <c r="A20" s="33" t="s">
        <v>41</v>
      </c>
      <c r="B20" s="34">
        <v>88691.150000000023</v>
      </c>
      <c r="C20" s="34">
        <v>211760</v>
      </c>
      <c r="D20" s="34">
        <v>252720</v>
      </c>
      <c r="E20" s="34">
        <v>261035</v>
      </c>
      <c r="F20" s="34">
        <v>269855</v>
      </c>
    </row>
    <row r="21" spans="1:6" x14ac:dyDescent="0.25">
      <c r="A21" s="33" t="s">
        <v>42</v>
      </c>
      <c r="B21" s="34">
        <v>1047.8699999999999</v>
      </c>
      <c r="C21" s="34">
        <v>1600</v>
      </c>
      <c r="D21" s="34">
        <v>1610</v>
      </c>
      <c r="E21" s="34">
        <v>1660</v>
      </c>
      <c r="F21" s="34">
        <v>1715</v>
      </c>
    </row>
    <row r="22" spans="1:6" x14ac:dyDescent="0.25">
      <c r="A22" s="31" t="s">
        <v>16</v>
      </c>
      <c r="B22" s="32">
        <f>SUBTOTAL(9,B23:B24)</f>
        <v>10086.06</v>
      </c>
      <c r="C22" s="32">
        <f>SUBTOTAL(9,C23:C24)</f>
        <v>24000</v>
      </c>
      <c r="D22" s="32">
        <f>SUBTOTAL(9,D23:D24)</f>
        <v>2500</v>
      </c>
      <c r="E22" s="32">
        <f>SUBTOTAL(9,E23:E24)</f>
        <v>2650</v>
      </c>
      <c r="F22" s="32">
        <f>SUBTOTAL(9,F23:F24)</f>
        <v>2750</v>
      </c>
    </row>
    <row r="23" spans="1:6" x14ac:dyDescent="0.25">
      <c r="A23" s="33" t="s">
        <v>43</v>
      </c>
      <c r="B23" s="34">
        <v>10086.06</v>
      </c>
      <c r="C23" s="34">
        <v>18000</v>
      </c>
      <c r="D23" s="34">
        <v>1000</v>
      </c>
      <c r="E23" s="34">
        <v>1100</v>
      </c>
      <c r="F23" s="34">
        <v>1150</v>
      </c>
    </row>
    <row r="24" spans="1:6" x14ac:dyDescent="0.25">
      <c r="A24" s="33" t="s">
        <v>44</v>
      </c>
      <c r="B24" s="34">
        <v>0</v>
      </c>
      <c r="C24" s="34">
        <v>6000</v>
      </c>
      <c r="D24" s="34">
        <v>1500</v>
      </c>
      <c r="E24" s="34">
        <v>1550</v>
      </c>
      <c r="F24" s="34">
        <v>1600</v>
      </c>
    </row>
    <row r="25" spans="1:6" ht="20.100000000000001" customHeight="1" x14ac:dyDescent="0.25">
      <c r="A25" s="29" t="s">
        <v>38</v>
      </c>
      <c r="B25" s="30">
        <f>IFERROR(SUBTOTAL(9,B19:B24),0)</f>
        <v>551791.38</v>
      </c>
      <c r="C25" s="30">
        <f>IFERROR(SUBTOTAL(9,C19:C24),0)</f>
        <v>1497000</v>
      </c>
      <c r="D25" s="30">
        <f>IFERROR(SUBTOTAL(9,D19:D24),0)</f>
        <v>1456000</v>
      </c>
      <c r="E25" s="30">
        <f>IFERROR(SUBTOTAL(9,E19:E24),0)</f>
        <v>1501000</v>
      </c>
      <c r="F25" s="30">
        <f>IFERROR(SUBTOTAL(9,F19:F24),0)</f>
        <v>1548000</v>
      </c>
    </row>
    <row r="26" spans="1:6" x14ac:dyDescent="0.25">
      <c r="C26" s="27"/>
    </row>
    <row r="31" spans="1:6" s="28" customFormat="1" ht="24.95" customHeight="1" x14ac:dyDescent="0.3">
      <c r="A31" s="1" t="s">
        <v>45</v>
      </c>
      <c r="B31" s="1"/>
      <c r="C31" s="1"/>
      <c r="D31" s="1"/>
      <c r="E31" s="1"/>
      <c r="F31" s="1"/>
    </row>
    <row r="32" spans="1:6" ht="57.6" customHeight="1" x14ac:dyDescent="0.25">
      <c r="A32" s="12" t="s">
        <v>32</v>
      </c>
      <c r="B32" s="12" t="s">
        <v>5</v>
      </c>
      <c r="C32" s="12" t="s">
        <v>6</v>
      </c>
      <c r="D32" s="12" t="s">
        <v>7</v>
      </c>
      <c r="E32" s="12" t="s">
        <v>8</v>
      </c>
      <c r="F32" s="12" t="s">
        <v>9</v>
      </c>
    </row>
    <row r="33" spans="1:6" s="13" customFormat="1" ht="15.95" customHeight="1" x14ac:dyDescent="0.25">
      <c r="A33" s="14" t="s">
        <v>10</v>
      </c>
      <c r="B33" s="14">
        <f>COLUMN()</f>
        <v>2</v>
      </c>
      <c r="C33" s="14">
        <f>COLUMN()</f>
        <v>3</v>
      </c>
      <c r="D33" s="14">
        <f>COLUMN()</f>
        <v>4</v>
      </c>
      <c r="E33" s="14">
        <f>COLUMN()</f>
        <v>5</v>
      </c>
      <c r="F33" s="14">
        <f>COLUMN()</f>
        <v>6</v>
      </c>
    </row>
    <row r="34" spans="1:6" ht="20.100000000000001" customHeight="1" x14ac:dyDescent="0.25">
      <c r="A34" s="29" t="s">
        <v>33</v>
      </c>
      <c r="B34" s="30">
        <f>IFERROR(SUBTOTAL(9,B36:B46),0)</f>
        <v>571384.42999999993</v>
      </c>
      <c r="C34" s="30">
        <f>IFERROR(SUBTOTAL(9,C36:C46),0)</f>
        <v>1477000</v>
      </c>
      <c r="D34" s="30">
        <f>IFERROR(SUBTOTAL(9,D36:D46),0)</f>
        <v>1456000</v>
      </c>
      <c r="E34" s="30">
        <f>IFERROR(SUBTOTAL(9,E36:E46),0)</f>
        <v>1501000</v>
      </c>
      <c r="F34" s="30">
        <f>IFERROR(SUBTOTAL(9,F36:F46),0)</f>
        <v>1548000</v>
      </c>
    </row>
    <row r="35" spans="1:6" x14ac:dyDescent="0.25">
      <c r="A35" s="31" t="s">
        <v>46</v>
      </c>
      <c r="B35" s="32">
        <f>SUBTOTAL(9,B36:B36)</f>
        <v>400466.54</v>
      </c>
      <c r="C35" s="32">
        <f>SUBTOTAL(9,C36:C36)</f>
        <v>1027500</v>
      </c>
      <c r="D35" s="32">
        <f>SUBTOTAL(9,D36:D36)</f>
        <v>1082040</v>
      </c>
      <c r="E35" s="32">
        <f>SUBTOTAL(9,E36:E36)</f>
        <v>1114660</v>
      </c>
      <c r="F35" s="32">
        <f>SUBTOTAL(9,F36:F36)</f>
        <v>1148700</v>
      </c>
    </row>
    <row r="36" spans="1:6" x14ac:dyDescent="0.25">
      <c r="A36" s="33" t="s">
        <v>47</v>
      </c>
      <c r="B36" s="34">
        <v>400466.54</v>
      </c>
      <c r="C36" s="34">
        <v>1027500</v>
      </c>
      <c r="D36" s="34">
        <v>1082040</v>
      </c>
      <c r="E36" s="34">
        <v>1114660</v>
      </c>
      <c r="F36" s="34">
        <v>1148700</v>
      </c>
    </row>
    <row r="37" spans="1:6" x14ac:dyDescent="0.25">
      <c r="A37" s="31" t="s">
        <v>48</v>
      </c>
      <c r="B37" s="32">
        <f>SUBTOTAL(9,B38:B38)</f>
        <v>2901.8</v>
      </c>
      <c r="C37" s="32">
        <f>SUBTOTAL(9,C38:C38)</f>
        <v>1200</v>
      </c>
      <c r="D37" s="32">
        <f>SUBTOTAL(9,D38:D38)</f>
        <v>1500</v>
      </c>
      <c r="E37" s="32">
        <f>SUBTOTAL(9,E38:E38)</f>
        <v>1600</v>
      </c>
      <c r="F37" s="32">
        <f>SUBTOTAL(9,F38:F38)</f>
        <v>1700</v>
      </c>
    </row>
    <row r="38" spans="1:6" x14ac:dyDescent="0.25">
      <c r="A38" s="33" t="s">
        <v>49</v>
      </c>
      <c r="B38" s="34">
        <v>2901.8</v>
      </c>
      <c r="C38" s="34">
        <v>1200</v>
      </c>
      <c r="D38" s="34">
        <v>1500</v>
      </c>
      <c r="E38" s="34">
        <v>1600</v>
      </c>
      <c r="F38" s="34">
        <v>1700</v>
      </c>
    </row>
    <row r="39" spans="1:6" x14ac:dyDescent="0.25">
      <c r="A39" s="31" t="s">
        <v>50</v>
      </c>
      <c r="B39" s="32">
        <f>SUBTOTAL(9,B40:B40)</f>
        <v>164506.98000000001</v>
      </c>
      <c r="C39" s="32">
        <f>SUBTOTAL(9,C40:C40)</f>
        <v>290000</v>
      </c>
      <c r="D39" s="32">
        <f>SUBTOTAL(9,D40:D40)</f>
        <v>234580</v>
      </c>
      <c r="E39" s="32">
        <f>SUBTOTAL(9,E40:E40)</f>
        <v>242380</v>
      </c>
      <c r="F39" s="32">
        <f>SUBTOTAL(9,F40:F40)</f>
        <v>250620</v>
      </c>
    </row>
    <row r="40" spans="1:6" x14ac:dyDescent="0.25">
      <c r="A40" s="33" t="s">
        <v>51</v>
      </c>
      <c r="B40" s="34">
        <v>164506.98000000001</v>
      </c>
      <c r="C40" s="34">
        <v>290000</v>
      </c>
      <c r="D40" s="34">
        <v>234580</v>
      </c>
      <c r="E40" s="34">
        <v>242380</v>
      </c>
      <c r="F40" s="34">
        <v>250620</v>
      </c>
    </row>
    <row r="41" spans="1:6" x14ac:dyDescent="0.25">
      <c r="A41" s="31" t="s">
        <v>52</v>
      </c>
      <c r="B41" s="32">
        <f>SUBTOTAL(9,B42:B44)</f>
        <v>3509.1099999999997</v>
      </c>
      <c r="C41" s="32">
        <f>SUBTOTAL(9,C42:C44)</f>
        <v>157300</v>
      </c>
      <c r="D41" s="32">
        <f>SUBTOTAL(9,D42:D44)</f>
        <v>136880</v>
      </c>
      <c r="E41" s="32">
        <f>SUBTOTAL(9,E42:E44)</f>
        <v>141320</v>
      </c>
      <c r="F41" s="32">
        <f>SUBTOTAL(9,F42:F44)</f>
        <v>145900</v>
      </c>
    </row>
    <row r="42" spans="1:6" x14ac:dyDescent="0.25">
      <c r="A42" s="33" t="s">
        <v>53</v>
      </c>
      <c r="B42" s="34"/>
      <c r="C42" s="34">
        <v>0</v>
      </c>
      <c r="D42" s="34">
        <v>128580</v>
      </c>
      <c r="E42" s="34">
        <v>132820</v>
      </c>
      <c r="F42" s="34">
        <v>137100</v>
      </c>
    </row>
    <row r="43" spans="1:6" x14ac:dyDescent="0.25">
      <c r="A43" s="33" t="s">
        <v>54</v>
      </c>
      <c r="B43" s="34">
        <v>3509.1099999999997</v>
      </c>
      <c r="C43" s="34">
        <v>157300</v>
      </c>
      <c r="D43" s="34">
        <v>0</v>
      </c>
      <c r="E43" s="34">
        <v>0</v>
      </c>
      <c r="F43" s="34">
        <v>0</v>
      </c>
    </row>
    <row r="44" spans="1:6" x14ac:dyDescent="0.25">
      <c r="A44" s="33" t="s">
        <v>55</v>
      </c>
      <c r="B44" s="34"/>
      <c r="C44" s="34">
        <v>0</v>
      </c>
      <c r="D44" s="34">
        <v>8300</v>
      </c>
      <c r="E44" s="34">
        <v>8500</v>
      </c>
      <c r="F44" s="34">
        <v>8800</v>
      </c>
    </row>
    <row r="45" spans="1:6" x14ac:dyDescent="0.25">
      <c r="A45" s="31" t="s">
        <v>56</v>
      </c>
      <c r="B45" s="32">
        <f>SUBTOTAL(9,B46:B46)</f>
        <v>0</v>
      </c>
      <c r="C45" s="32">
        <f>SUBTOTAL(9,C46:C46)</f>
        <v>1000</v>
      </c>
      <c r="D45" s="32">
        <f>SUBTOTAL(9,D46:D46)</f>
        <v>1000</v>
      </c>
      <c r="E45" s="32">
        <f>SUBTOTAL(9,E46:E46)</f>
        <v>1040</v>
      </c>
      <c r="F45" s="32">
        <f>SUBTOTAL(9,F46:F46)</f>
        <v>1080</v>
      </c>
    </row>
    <row r="46" spans="1:6" x14ac:dyDescent="0.25">
      <c r="A46" s="33" t="s">
        <v>57</v>
      </c>
      <c r="B46" s="34">
        <v>0</v>
      </c>
      <c r="C46" s="34">
        <v>1000</v>
      </c>
      <c r="D46" s="34">
        <v>1000</v>
      </c>
      <c r="E46" s="34">
        <v>1040</v>
      </c>
      <c r="F46" s="34">
        <v>1080</v>
      </c>
    </row>
    <row r="47" spans="1:6" ht="20.100000000000001" customHeight="1" x14ac:dyDescent="0.25">
      <c r="A47" s="29" t="s">
        <v>38</v>
      </c>
      <c r="B47" s="30">
        <f>IFERROR(SUBTOTAL(9,B36:B46),0)</f>
        <v>571384.42999999993</v>
      </c>
      <c r="C47" s="30">
        <f>IFERROR(SUBTOTAL(9,C36:C46),0)</f>
        <v>1477000</v>
      </c>
      <c r="D47" s="30">
        <f>IFERROR(SUBTOTAL(9,D36:D46),0)</f>
        <v>1456000</v>
      </c>
      <c r="E47" s="30">
        <f>IFERROR(SUBTOTAL(9,E36:E46),0)</f>
        <v>1501000</v>
      </c>
      <c r="F47" s="30">
        <f>IFERROR(SUBTOTAL(9,F36:F46),0)</f>
        <v>1548000</v>
      </c>
    </row>
    <row r="48" spans="1:6" x14ac:dyDescent="0.25">
      <c r="A48" s="13"/>
      <c r="B48" s="13"/>
      <c r="C48" s="13"/>
      <c r="D48" s="13"/>
      <c r="E48" s="13"/>
      <c r="F48" s="13"/>
    </row>
    <row r="49" spans="1:6" x14ac:dyDescent="0.25">
      <c r="A49" s="13"/>
      <c r="B49" s="13"/>
      <c r="C49" s="13"/>
      <c r="D49" s="13"/>
      <c r="E49" s="13"/>
      <c r="F49" s="13"/>
    </row>
    <row r="50" spans="1:6" ht="57.6" customHeight="1" x14ac:dyDescent="0.25">
      <c r="A50" s="35" t="s">
        <v>32</v>
      </c>
      <c r="B50" s="12" t="s">
        <v>5</v>
      </c>
      <c r="C50" s="12" t="s">
        <v>6</v>
      </c>
      <c r="D50" s="12" t="s">
        <v>7</v>
      </c>
      <c r="E50" s="12" t="s">
        <v>8</v>
      </c>
      <c r="F50" s="12" t="s">
        <v>9</v>
      </c>
    </row>
    <row r="51" spans="1:6" s="13" customFormat="1" ht="15.95" customHeight="1" x14ac:dyDescent="0.25">
      <c r="A51" s="14" t="s">
        <v>10</v>
      </c>
      <c r="B51" s="14">
        <f>COLUMN()</f>
        <v>2</v>
      </c>
      <c r="C51" s="14">
        <f>COLUMN()</f>
        <v>3</v>
      </c>
      <c r="D51" s="14">
        <f>COLUMN()</f>
        <v>4</v>
      </c>
      <c r="E51" s="14">
        <f>COLUMN()</f>
        <v>5</v>
      </c>
      <c r="F51" s="14">
        <f>COLUMN()</f>
        <v>6</v>
      </c>
    </row>
    <row r="52" spans="1:6" ht="20.100000000000001" customHeight="1" x14ac:dyDescent="0.25">
      <c r="A52" s="29" t="s">
        <v>39</v>
      </c>
      <c r="B52" s="30">
        <f>IFERROR(SUBTOTAL(9,B54:B64),0)</f>
        <v>551791.37999999989</v>
      </c>
      <c r="C52" s="30">
        <f>IFERROR(SUBTOTAL(9,C54:C64),0)</f>
        <v>1497000</v>
      </c>
      <c r="D52" s="30">
        <f>IFERROR(SUBTOTAL(9,D54:D64),0)</f>
        <v>1456000</v>
      </c>
      <c r="E52" s="30">
        <f>IFERROR(SUBTOTAL(9,E54:E64),0)</f>
        <v>1501000</v>
      </c>
      <c r="F52" s="30">
        <f>IFERROR(SUBTOTAL(9,F54:F64),0)</f>
        <v>1548000</v>
      </c>
    </row>
    <row r="53" spans="1:6" x14ac:dyDescent="0.25">
      <c r="A53" s="31" t="s">
        <v>46</v>
      </c>
      <c r="B53" s="32">
        <f>SUBTOTAL(9,B54:B54)</f>
        <v>396345.30999999994</v>
      </c>
      <c r="C53" s="32">
        <f>SUBTOTAL(9,C54:C54)</f>
        <v>1027500</v>
      </c>
      <c r="D53" s="32">
        <f>SUBTOTAL(9,D54:D54)</f>
        <v>1082040</v>
      </c>
      <c r="E53" s="32">
        <f>SUBTOTAL(9,E54:E54)</f>
        <v>1114660</v>
      </c>
      <c r="F53" s="32">
        <f>SUBTOTAL(9,F54:F54)</f>
        <v>1148700</v>
      </c>
    </row>
    <row r="54" spans="1:6" x14ac:dyDescent="0.25">
      <c r="A54" s="33" t="s">
        <v>47</v>
      </c>
      <c r="B54" s="34">
        <v>396345.30999999994</v>
      </c>
      <c r="C54" s="34">
        <v>1027500</v>
      </c>
      <c r="D54" s="34">
        <v>1082040</v>
      </c>
      <c r="E54" s="34">
        <v>1114660</v>
      </c>
      <c r="F54" s="34">
        <v>1148700</v>
      </c>
    </row>
    <row r="55" spans="1:6" x14ac:dyDescent="0.25">
      <c r="A55" s="31" t="s">
        <v>48</v>
      </c>
      <c r="B55" s="32">
        <f>SUBTOTAL(9,B56:B56)</f>
        <v>0</v>
      </c>
      <c r="C55" s="32">
        <f>SUBTOTAL(9,C56:C56)</f>
        <v>1200</v>
      </c>
      <c r="D55" s="32">
        <f>SUBTOTAL(9,D56:D56)</f>
        <v>1500</v>
      </c>
      <c r="E55" s="32">
        <f>SUBTOTAL(9,E56:E56)</f>
        <v>1600</v>
      </c>
      <c r="F55" s="32">
        <f>SUBTOTAL(9,F56:F56)</f>
        <v>1700</v>
      </c>
    </row>
    <row r="56" spans="1:6" x14ac:dyDescent="0.25">
      <c r="A56" s="33" t="s">
        <v>49</v>
      </c>
      <c r="B56" s="34">
        <v>0</v>
      </c>
      <c r="C56" s="34">
        <v>1200</v>
      </c>
      <c r="D56" s="34">
        <v>1500</v>
      </c>
      <c r="E56" s="34">
        <v>1600</v>
      </c>
      <c r="F56" s="34">
        <v>1700</v>
      </c>
    </row>
    <row r="57" spans="1:6" x14ac:dyDescent="0.25">
      <c r="A57" s="31" t="s">
        <v>50</v>
      </c>
      <c r="B57" s="32">
        <f>SUBTOTAL(9,B58:B58)</f>
        <v>152892.85</v>
      </c>
      <c r="C57" s="32">
        <f>SUBTOTAL(9,C58:C58)</f>
        <v>310000</v>
      </c>
      <c r="D57" s="32">
        <f>SUBTOTAL(9,D58:D58)</f>
        <v>234580</v>
      </c>
      <c r="E57" s="32">
        <f>SUBTOTAL(9,E58:E58)</f>
        <v>242380</v>
      </c>
      <c r="F57" s="32">
        <f>SUBTOTAL(9,F58:F58)</f>
        <v>250620</v>
      </c>
    </row>
    <row r="58" spans="1:6" x14ac:dyDescent="0.25">
      <c r="A58" s="33" t="s">
        <v>51</v>
      </c>
      <c r="B58" s="34">
        <v>152892.85</v>
      </c>
      <c r="C58" s="34">
        <v>310000</v>
      </c>
      <c r="D58" s="34">
        <v>234580</v>
      </c>
      <c r="E58" s="34">
        <v>242380</v>
      </c>
      <c r="F58" s="34">
        <v>250620</v>
      </c>
    </row>
    <row r="59" spans="1:6" x14ac:dyDescent="0.25">
      <c r="A59" s="31" t="s">
        <v>52</v>
      </c>
      <c r="B59" s="32">
        <f>SUBTOTAL(9,B60:B62)</f>
        <v>2553.2199999999998</v>
      </c>
      <c r="C59" s="32">
        <f>SUBTOTAL(9,C60:C62)</f>
        <v>157300</v>
      </c>
      <c r="D59" s="32">
        <f>SUBTOTAL(9,D60:D62)</f>
        <v>136880</v>
      </c>
      <c r="E59" s="32">
        <f>SUBTOTAL(9,E60:E62)</f>
        <v>141320</v>
      </c>
      <c r="F59" s="32">
        <f>SUBTOTAL(9,F60:F62)</f>
        <v>145900</v>
      </c>
    </row>
    <row r="60" spans="1:6" x14ac:dyDescent="0.25">
      <c r="A60" s="33" t="s">
        <v>53</v>
      </c>
      <c r="B60" s="34"/>
      <c r="C60" s="34">
        <v>0</v>
      </c>
      <c r="D60" s="34">
        <v>128580</v>
      </c>
      <c r="E60" s="34">
        <v>132820</v>
      </c>
      <c r="F60" s="34">
        <v>137100</v>
      </c>
    </row>
    <row r="61" spans="1:6" x14ac:dyDescent="0.25">
      <c r="A61" s="33" t="s">
        <v>54</v>
      </c>
      <c r="B61" s="34">
        <v>2553.2199999999998</v>
      </c>
      <c r="C61" s="34">
        <v>157300</v>
      </c>
      <c r="D61" s="34">
        <v>0</v>
      </c>
      <c r="E61" s="34">
        <v>0</v>
      </c>
      <c r="F61" s="34">
        <v>0</v>
      </c>
    </row>
    <row r="62" spans="1:6" x14ac:dyDescent="0.25">
      <c r="A62" s="33" t="s">
        <v>55</v>
      </c>
      <c r="B62" s="34"/>
      <c r="C62" s="34">
        <v>0</v>
      </c>
      <c r="D62" s="34">
        <v>8300</v>
      </c>
      <c r="E62" s="34">
        <v>8500</v>
      </c>
      <c r="F62" s="34">
        <v>8800</v>
      </c>
    </row>
    <row r="63" spans="1:6" x14ac:dyDescent="0.25">
      <c r="A63" s="31" t="s">
        <v>56</v>
      </c>
      <c r="B63" s="32">
        <f>SUBTOTAL(9,B64:B64)</f>
        <v>0</v>
      </c>
      <c r="C63" s="32">
        <f>SUBTOTAL(9,C64:C64)</f>
        <v>1000</v>
      </c>
      <c r="D63" s="32">
        <f>SUBTOTAL(9,D64:D64)</f>
        <v>1000</v>
      </c>
      <c r="E63" s="32">
        <f>SUBTOTAL(9,E64:E64)</f>
        <v>1040</v>
      </c>
      <c r="F63" s="32">
        <f>SUBTOTAL(9,F64:F64)</f>
        <v>1080</v>
      </c>
    </row>
    <row r="64" spans="1:6" x14ac:dyDescent="0.25">
      <c r="A64" s="33" t="s">
        <v>57</v>
      </c>
      <c r="B64" s="34">
        <v>0</v>
      </c>
      <c r="C64" s="34">
        <v>1000</v>
      </c>
      <c r="D64" s="34">
        <v>1000</v>
      </c>
      <c r="E64" s="34">
        <v>1040</v>
      </c>
      <c r="F64" s="34">
        <v>1080</v>
      </c>
    </row>
    <row r="65" spans="1:6" ht="20.100000000000001" customHeight="1" x14ac:dyDescent="0.25">
      <c r="A65" s="29" t="s">
        <v>38</v>
      </c>
      <c r="B65" s="30">
        <f>IFERROR(SUBTOTAL(9,B54:B64),0)</f>
        <v>551791.37999999989</v>
      </c>
      <c r="C65" s="30">
        <f>IFERROR(SUBTOTAL(9,C54:C64),0)</f>
        <v>1497000</v>
      </c>
      <c r="D65" s="30">
        <f>IFERROR(SUBTOTAL(9,D54:D64),0)</f>
        <v>1456000</v>
      </c>
      <c r="E65" s="30">
        <f>IFERROR(SUBTOTAL(9,E54:E64),0)</f>
        <v>1501000</v>
      </c>
      <c r="F65" s="30">
        <f>IFERROR(SUBTOTAL(9,F54:F64),0)</f>
        <v>1548000</v>
      </c>
    </row>
    <row r="66" spans="1:6" x14ac:dyDescent="0.25">
      <c r="C66" s="27"/>
    </row>
    <row r="71" spans="1:6" s="28" customFormat="1" ht="24.95" customHeight="1" x14ac:dyDescent="0.3">
      <c r="A71" s="1" t="s">
        <v>58</v>
      </c>
      <c r="B71" s="1"/>
      <c r="C71" s="1"/>
      <c r="D71" s="1"/>
      <c r="E71" s="1"/>
      <c r="F71" s="1"/>
    </row>
    <row r="72" spans="1:6" ht="57.6" customHeight="1" x14ac:dyDescent="0.25">
      <c r="A72" s="12" t="s">
        <v>32</v>
      </c>
      <c r="B72" s="12" t="s">
        <v>5</v>
      </c>
      <c r="C72" s="12" t="s">
        <v>6</v>
      </c>
      <c r="D72" s="12" t="s">
        <v>7</v>
      </c>
      <c r="E72" s="12" t="s">
        <v>8</v>
      </c>
      <c r="F72" s="12" t="s">
        <v>9</v>
      </c>
    </row>
    <row r="73" spans="1:6" s="13" customFormat="1" ht="15.95" customHeight="1" x14ac:dyDescent="0.25">
      <c r="A73" s="14" t="s">
        <v>10</v>
      </c>
      <c r="B73" s="14">
        <f>COLUMN()</f>
        <v>2</v>
      </c>
      <c r="C73" s="14">
        <f>COLUMN()</f>
        <v>3</v>
      </c>
      <c r="D73" s="14">
        <f>COLUMN()</f>
        <v>4</v>
      </c>
      <c r="E73" s="14">
        <f>COLUMN()</f>
        <v>5</v>
      </c>
      <c r="F73" s="14">
        <f>COLUMN()</f>
        <v>6</v>
      </c>
    </row>
    <row r="74" spans="1:6" ht="20.100000000000001" customHeight="1" x14ac:dyDescent="0.25">
      <c r="A74" s="29" t="s">
        <v>39</v>
      </c>
      <c r="B74" s="30">
        <f>IFERROR(SUBTOTAL(9,B76:B76),0)</f>
        <v>551791.38</v>
      </c>
      <c r="C74" s="30">
        <f>IFERROR(SUBTOTAL(9,C76:C76),0)</f>
        <v>1497000</v>
      </c>
      <c r="D74" s="30">
        <f>IFERROR(SUBTOTAL(9,D76:D76),0)</f>
        <v>1456000</v>
      </c>
      <c r="E74" s="30">
        <f>IFERROR(SUBTOTAL(9,E76:E76),0)</f>
        <v>1501000</v>
      </c>
      <c r="F74" s="30">
        <f>IFERROR(SUBTOTAL(9,F76:F76),0)</f>
        <v>1548000</v>
      </c>
    </row>
    <row r="75" spans="1:6" x14ac:dyDescent="0.25">
      <c r="A75" s="31" t="s">
        <v>59</v>
      </c>
      <c r="B75" s="32">
        <f>SUBTOTAL(9,B76:B76)</f>
        <v>551791.38</v>
      </c>
      <c r="C75" s="32">
        <f>SUBTOTAL(9,C76:C76)</f>
        <v>1497000</v>
      </c>
      <c r="D75" s="32">
        <f>SUBTOTAL(9,D76:D76)</f>
        <v>1456000</v>
      </c>
      <c r="E75" s="32">
        <f>SUBTOTAL(9,E76:E76)</f>
        <v>1501000</v>
      </c>
      <c r="F75" s="32">
        <f>SUBTOTAL(9,F76:F76)</f>
        <v>1548000</v>
      </c>
    </row>
    <row r="76" spans="1:6" x14ac:dyDescent="0.25">
      <c r="A76" s="33" t="s">
        <v>60</v>
      </c>
      <c r="B76" s="34">
        <v>551791.38</v>
      </c>
      <c r="C76" s="34">
        <v>1497000</v>
      </c>
      <c r="D76" s="34">
        <v>1456000</v>
      </c>
      <c r="E76" s="34">
        <v>1501000</v>
      </c>
      <c r="F76" s="34">
        <v>1548000</v>
      </c>
    </row>
    <row r="77" spans="1:6" ht="20.100000000000001" customHeight="1" x14ac:dyDescent="0.25">
      <c r="A77" s="29" t="s">
        <v>38</v>
      </c>
      <c r="B77" s="30">
        <f>IFERROR(SUBTOTAL(9,B76:B76),0)</f>
        <v>551791.38</v>
      </c>
      <c r="C77" s="30">
        <f>IFERROR(SUBTOTAL(9,C76:C76),0)</f>
        <v>1497000</v>
      </c>
      <c r="D77" s="30">
        <f>IFERROR(SUBTOTAL(9,D76:D76),0)</f>
        <v>1456000</v>
      </c>
      <c r="E77" s="30">
        <f>IFERROR(SUBTOTAL(9,E76:E76),0)</f>
        <v>1501000</v>
      </c>
      <c r="F77" s="30">
        <f>IFERROR(SUBTOTAL(9,F76:F76),0)</f>
        <v>1548000</v>
      </c>
    </row>
    <row r="78" spans="1:6" x14ac:dyDescent="0.25">
      <c r="A78" s="13"/>
      <c r="B78" s="13"/>
      <c r="C78" s="13"/>
      <c r="D78" s="13"/>
      <c r="E78" s="13"/>
      <c r="F78" s="13"/>
    </row>
    <row r="79" spans="1:6" x14ac:dyDescent="0.25">
      <c r="A79" s="13"/>
      <c r="B79" s="13"/>
      <c r="C79" s="13"/>
      <c r="D79" s="13"/>
      <c r="E79" s="13"/>
      <c r="F79" s="13"/>
    </row>
    <row r="80" spans="1:6" x14ac:dyDescent="0.25">
      <c r="C80" s="27"/>
    </row>
  </sheetData>
  <mergeCells count="5">
    <mergeCell ref="A3:F3"/>
    <mergeCell ref="A1:F1"/>
    <mergeCell ref="A2:F2"/>
    <mergeCell ref="A31:F31"/>
    <mergeCell ref="A71:F71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zoomScaleNormal="100" workbookViewId="0">
      <pane ySplit="5" topLeftCell="A6" activePane="bottomLeft" state="frozen"/>
      <selection pane="bottomLeft" activeCell="A15" sqref="A15"/>
    </sheetView>
  </sheetViews>
  <sheetFormatPr defaultColWidth="9.140625" defaultRowHeight="15" x14ac:dyDescent="0.25"/>
  <cols>
    <col min="1" max="1" width="73.7109375" style="3" customWidth="1"/>
    <col min="2" max="6" width="19.7109375" style="3" customWidth="1"/>
  </cols>
  <sheetData>
    <row r="1" spans="1:6" s="8" customFormat="1" ht="30" customHeight="1" x14ac:dyDescent="0.25">
      <c r="A1" s="1" t="s">
        <v>2</v>
      </c>
      <c r="B1" s="1"/>
      <c r="C1" s="1"/>
      <c r="D1" s="1"/>
      <c r="E1" s="1"/>
      <c r="F1" s="1"/>
    </row>
    <row r="2" spans="1:6" s="8" customFormat="1" ht="30" customHeight="1" x14ac:dyDescent="0.25">
      <c r="A2" s="1" t="s">
        <v>61</v>
      </c>
      <c r="B2" s="1"/>
      <c r="C2" s="1"/>
      <c r="D2" s="1"/>
      <c r="E2" s="1"/>
      <c r="F2" s="1"/>
    </row>
    <row r="3" spans="1:6" s="28" customFormat="1" ht="24.95" customHeight="1" x14ac:dyDescent="0.3">
      <c r="A3" s="1" t="s">
        <v>62</v>
      </c>
      <c r="B3" s="1"/>
      <c r="C3" s="1"/>
      <c r="D3" s="1"/>
      <c r="E3" s="1"/>
      <c r="F3" s="1"/>
    </row>
    <row r="4" spans="1:6" ht="57.6" customHeight="1" x14ac:dyDescent="0.25">
      <c r="A4" s="12" t="s">
        <v>32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</row>
    <row r="5" spans="1:6" s="13" customFormat="1" ht="15.95" customHeight="1" x14ac:dyDescent="0.25">
      <c r="A5" s="14" t="s">
        <v>10</v>
      </c>
      <c r="B5" s="14">
        <f>COLUMN()</f>
        <v>2</v>
      </c>
      <c r="C5" s="14">
        <f>COLUMN()</f>
        <v>3</v>
      </c>
      <c r="D5" s="14">
        <f>COLUMN()</f>
        <v>4</v>
      </c>
      <c r="E5" s="14">
        <f>COLUMN()</f>
        <v>5</v>
      </c>
      <c r="F5" s="14">
        <f>COLUMN()</f>
        <v>6</v>
      </c>
    </row>
    <row r="6" spans="1:6" ht="20.100000000000001" customHeight="1" x14ac:dyDescent="0.25">
      <c r="A6" s="29" t="s">
        <v>63</v>
      </c>
      <c r="B6" s="30">
        <f>IFERROR(SUBTOTAL(9,#REF!),0)</f>
        <v>0</v>
      </c>
      <c r="C6" s="30">
        <f>IFERROR(SUBTOTAL(9,#REF!),0)</f>
        <v>0</v>
      </c>
      <c r="D6" s="30">
        <f>IFERROR(SUBTOTAL(9,#REF!),0)</f>
        <v>0</v>
      </c>
      <c r="E6" s="30">
        <f>IFERROR(SUBTOTAL(9,#REF!),0)</f>
        <v>0</v>
      </c>
      <c r="F6" s="30">
        <f>IFERROR(SUBTOTAL(9,#REF!),0)</f>
        <v>0</v>
      </c>
    </row>
    <row r="7" spans="1:6" ht="20.100000000000001" customHeight="1" x14ac:dyDescent="0.25">
      <c r="A7" s="29" t="s">
        <v>38</v>
      </c>
      <c r="B7" s="30">
        <f>IFERROR(SUBTOTAL(9,#REF!),0)</f>
        <v>0</v>
      </c>
      <c r="C7" s="30">
        <f>IFERROR(SUBTOTAL(9,#REF!),0)</f>
        <v>0</v>
      </c>
      <c r="D7" s="30">
        <f>IFERROR(SUBTOTAL(9,#REF!),0)</f>
        <v>0</v>
      </c>
      <c r="E7" s="30">
        <f>IFERROR(SUBTOTAL(9,#REF!),0)</f>
        <v>0</v>
      </c>
      <c r="F7" s="30">
        <f>IFERROR(SUBTOTAL(9,#REF!),0)</f>
        <v>0</v>
      </c>
    </row>
    <row r="8" spans="1:6" x14ac:dyDescent="0.25">
      <c r="A8" s="13"/>
      <c r="B8" s="13"/>
      <c r="C8" s="13"/>
      <c r="D8" s="13"/>
      <c r="E8" s="13"/>
      <c r="F8" s="13"/>
    </row>
    <row r="9" spans="1:6" x14ac:dyDescent="0.25">
      <c r="A9" s="13"/>
      <c r="B9" s="13"/>
      <c r="C9" s="13"/>
      <c r="D9" s="13"/>
      <c r="E9" s="13"/>
      <c r="F9" s="13"/>
    </row>
    <row r="10" spans="1:6" ht="57.6" customHeight="1" x14ac:dyDescent="0.25">
      <c r="A10" s="35" t="s">
        <v>32</v>
      </c>
      <c r="B10" s="12" t="s">
        <v>5</v>
      </c>
      <c r="C10" s="12" t="s">
        <v>6</v>
      </c>
      <c r="D10" s="12" t="s">
        <v>7</v>
      </c>
      <c r="E10" s="12" t="s">
        <v>8</v>
      </c>
      <c r="F10" s="12" t="s">
        <v>9</v>
      </c>
    </row>
    <row r="11" spans="1:6" s="13" customFormat="1" ht="15.95" customHeight="1" x14ac:dyDescent="0.25">
      <c r="A11" s="14" t="s">
        <v>10</v>
      </c>
      <c r="B11" s="14">
        <f>COLUMN()</f>
        <v>2</v>
      </c>
      <c r="C11" s="14">
        <f>COLUMN()</f>
        <v>3</v>
      </c>
      <c r="D11" s="14">
        <f>COLUMN()</f>
        <v>4</v>
      </c>
      <c r="E11" s="14">
        <f>COLUMN()</f>
        <v>5</v>
      </c>
      <c r="F11" s="14">
        <f>COLUMN()</f>
        <v>6</v>
      </c>
    </row>
    <row r="12" spans="1:6" ht="20.100000000000001" customHeight="1" x14ac:dyDescent="0.25">
      <c r="A12" s="29" t="s">
        <v>64</v>
      </c>
      <c r="B12" s="30">
        <f>IFERROR(SUBTOTAL(9,#REF!),0)</f>
        <v>0</v>
      </c>
      <c r="C12" s="30">
        <f>IFERROR(SUBTOTAL(9,#REF!),0)</f>
        <v>0</v>
      </c>
      <c r="D12" s="30">
        <f>IFERROR(SUBTOTAL(9,#REF!),0)</f>
        <v>0</v>
      </c>
      <c r="E12" s="30">
        <f>IFERROR(SUBTOTAL(9,#REF!),0)</f>
        <v>0</v>
      </c>
      <c r="F12" s="30">
        <f>IFERROR(SUBTOTAL(9,#REF!),0)</f>
        <v>0</v>
      </c>
    </row>
    <row r="13" spans="1:6" ht="20.100000000000001" customHeight="1" x14ac:dyDescent="0.25">
      <c r="A13" s="29" t="s">
        <v>38</v>
      </c>
      <c r="B13" s="30">
        <f>IFERROR(SUBTOTAL(9,#REF!),0)</f>
        <v>0</v>
      </c>
      <c r="C13" s="30">
        <f>IFERROR(SUBTOTAL(9,#REF!),0)</f>
        <v>0</v>
      </c>
      <c r="D13" s="30">
        <f>IFERROR(SUBTOTAL(9,#REF!),0)</f>
        <v>0</v>
      </c>
      <c r="E13" s="30">
        <f>IFERROR(SUBTOTAL(9,#REF!),0)</f>
        <v>0</v>
      </c>
      <c r="F13" s="30">
        <f>IFERROR(SUBTOTAL(9,#REF!),0)</f>
        <v>0</v>
      </c>
    </row>
    <row r="14" spans="1:6" x14ac:dyDescent="0.25">
      <c r="C14" s="27"/>
    </row>
    <row r="19" spans="1:6" s="28" customFormat="1" ht="24.95" customHeight="1" x14ac:dyDescent="0.3">
      <c r="A19" s="1" t="s">
        <v>65</v>
      </c>
      <c r="B19" s="1"/>
      <c r="C19" s="1"/>
      <c r="D19" s="1"/>
      <c r="E19" s="1"/>
      <c r="F19" s="1"/>
    </row>
    <row r="20" spans="1:6" ht="57.6" customHeight="1" x14ac:dyDescent="0.25">
      <c r="A20" s="12" t="s">
        <v>32</v>
      </c>
      <c r="B20" s="12" t="s">
        <v>5</v>
      </c>
      <c r="C20" s="12" t="s">
        <v>6</v>
      </c>
      <c r="D20" s="12" t="s">
        <v>7</v>
      </c>
      <c r="E20" s="12" t="s">
        <v>8</v>
      </c>
      <c r="F20" s="12" t="s">
        <v>9</v>
      </c>
    </row>
    <row r="21" spans="1:6" s="13" customFormat="1" ht="15.95" customHeight="1" x14ac:dyDescent="0.25">
      <c r="A21" s="14" t="s">
        <v>10</v>
      </c>
      <c r="B21" s="14">
        <f>COLUMN()</f>
        <v>2</v>
      </c>
      <c r="C21" s="14">
        <f>COLUMN()</f>
        <v>3</v>
      </c>
      <c r="D21" s="14">
        <f>COLUMN()</f>
        <v>4</v>
      </c>
      <c r="E21" s="14">
        <f>COLUMN()</f>
        <v>5</v>
      </c>
      <c r="F21" s="14">
        <f>COLUMN()</f>
        <v>6</v>
      </c>
    </row>
    <row r="22" spans="1:6" ht="20.100000000000001" customHeight="1" x14ac:dyDescent="0.25">
      <c r="A22" s="29" t="s">
        <v>63</v>
      </c>
      <c r="B22" s="30">
        <f>IFERROR(SUBTOTAL(9,#REF!),0)</f>
        <v>0</v>
      </c>
      <c r="C22" s="30">
        <f>IFERROR(SUBTOTAL(9,#REF!),0)</f>
        <v>0</v>
      </c>
      <c r="D22" s="30">
        <f>IFERROR(SUBTOTAL(9,#REF!),0)</f>
        <v>0</v>
      </c>
      <c r="E22" s="30">
        <f>IFERROR(SUBTOTAL(9,#REF!),0)</f>
        <v>0</v>
      </c>
      <c r="F22" s="30">
        <f>IFERROR(SUBTOTAL(9,#REF!),0)</f>
        <v>0</v>
      </c>
    </row>
    <row r="23" spans="1:6" ht="20.100000000000001" customHeight="1" x14ac:dyDescent="0.25">
      <c r="A23" s="29" t="s">
        <v>38</v>
      </c>
      <c r="B23" s="30">
        <f>IFERROR(SUBTOTAL(9,#REF!),0)</f>
        <v>0</v>
      </c>
      <c r="C23" s="30">
        <f>IFERROR(SUBTOTAL(9,#REF!),0)</f>
        <v>0</v>
      </c>
      <c r="D23" s="30">
        <f>IFERROR(SUBTOTAL(9,#REF!),0)</f>
        <v>0</v>
      </c>
      <c r="E23" s="30">
        <f>IFERROR(SUBTOTAL(9,#REF!),0)</f>
        <v>0</v>
      </c>
      <c r="F23" s="30">
        <f>IFERROR(SUBTOTAL(9,#REF!),0)</f>
        <v>0</v>
      </c>
    </row>
    <row r="24" spans="1:6" x14ac:dyDescent="0.25">
      <c r="A24" s="13"/>
      <c r="B24" s="13"/>
      <c r="C24" s="13"/>
      <c r="D24" s="13"/>
      <c r="E24" s="13"/>
      <c r="F24" s="13"/>
    </row>
    <row r="25" spans="1:6" x14ac:dyDescent="0.25">
      <c r="A25" s="13"/>
      <c r="B25" s="13"/>
      <c r="C25" s="13"/>
      <c r="D25" s="13"/>
      <c r="E25" s="13"/>
      <c r="F25" s="13"/>
    </row>
    <row r="26" spans="1:6" ht="57.6" customHeight="1" x14ac:dyDescent="0.25">
      <c r="A26" s="35" t="s">
        <v>32</v>
      </c>
      <c r="B26" s="12" t="s">
        <v>5</v>
      </c>
      <c r="C26" s="12" t="s">
        <v>6</v>
      </c>
      <c r="D26" s="12" t="s">
        <v>7</v>
      </c>
      <c r="E26" s="12" t="s">
        <v>8</v>
      </c>
      <c r="F26" s="12" t="s">
        <v>9</v>
      </c>
    </row>
    <row r="27" spans="1:6" s="13" customFormat="1" ht="15.95" customHeight="1" x14ac:dyDescent="0.25">
      <c r="A27" s="14" t="s">
        <v>10</v>
      </c>
      <c r="B27" s="14">
        <f>COLUMN()</f>
        <v>2</v>
      </c>
      <c r="C27" s="14">
        <f>COLUMN()</f>
        <v>3</v>
      </c>
      <c r="D27" s="14">
        <f>COLUMN()</f>
        <v>4</v>
      </c>
      <c r="E27" s="14">
        <f>COLUMN()</f>
        <v>5</v>
      </c>
      <c r="F27" s="14">
        <f>COLUMN()</f>
        <v>6</v>
      </c>
    </row>
    <row r="28" spans="1:6" ht="20.100000000000001" customHeight="1" x14ac:dyDescent="0.25">
      <c r="A28" s="29" t="s">
        <v>64</v>
      </c>
      <c r="B28" s="30">
        <f>IFERROR(SUBTOTAL(9,#REF!),0)</f>
        <v>0</v>
      </c>
      <c r="C28" s="30">
        <f>IFERROR(SUBTOTAL(9,#REF!),0)</f>
        <v>0</v>
      </c>
      <c r="D28" s="30">
        <f>IFERROR(SUBTOTAL(9,#REF!),0)</f>
        <v>0</v>
      </c>
      <c r="E28" s="30">
        <f>IFERROR(SUBTOTAL(9,#REF!),0)</f>
        <v>0</v>
      </c>
      <c r="F28" s="30">
        <f>IFERROR(SUBTOTAL(9,#REF!),0)</f>
        <v>0</v>
      </c>
    </row>
    <row r="29" spans="1:6" ht="20.100000000000001" customHeight="1" x14ac:dyDescent="0.25">
      <c r="A29" s="29" t="s">
        <v>38</v>
      </c>
      <c r="B29" s="30">
        <f>IFERROR(SUBTOTAL(9,#REF!),0)</f>
        <v>0</v>
      </c>
      <c r="C29" s="30">
        <f>IFERROR(SUBTOTAL(9,#REF!),0)</f>
        <v>0</v>
      </c>
      <c r="D29" s="30">
        <f>IFERROR(SUBTOTAL(9,#REF!),0)</f>
        <v>0</v>
      </c>
      <c r="E29" s="30">
        <f>IFERROR(SUBTOTAL(9,#REF!),0)</f>
        <v>0</v>
      </c>
      <c r="F29" s="30">
        <f>IFERROR(SUBTOTAL(9,#REF!),0)</f>
        <v>0</v>
      </c>
    </row>
    <row r="30" spans="1:6" x14ac:dyDescent="0.25">
      <c r="C30" s="27"/>
    </row>
  </sheetData>
  <mergeCells count="4">
    <mergeCell ref="A3:F3"/>
    <mergeCell ref="A2:F2"/>
    <mergeCell ref="A1:F1"/>
    <mergeCell ref="A19:F19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"/>
  <sheetViews>
    <sheetView tabSelected="1" zoomScaleNormal="100" workbookViewId="0">
      <pane ySplit="5" topLeftCell="A78" activePane="bottomLeft" state="frozen"/>
      <selection pane="bottomLeft" activeCell="A15" sqref="A15"/>
    </sheetView>
  </sheetViews>
  <sheetFormatPr defaultColWidth="9.140625" defaultRowHeight="15" x14ac:dyDescent="0.25"/>
  <cols>
    <col min="1" max="1" width="73.7109375" style="3" customWidth="1"/>
    <col min="2" max="6" width="19.7109375" style="3" customWidth="1"/>
  </cols>
  <sheetData>
    <row r="1" spans="1:6" s="8" customFormat="1" ht="30" customHeight="1" x14ac:dyDescent="0.25">
      <c r="A1" s="1"/>
      <c r="B1" s="1"/>
      <c r="C1" s="1"/>
      <c r="D1" s="1"/>
      <c r="E1" s="1"/>
      <c r="F1" s="1"/>
    </row>
    <row r="2" spans="1:6" s="28" customFormat="1" ht="24.95" customHeight="1" x14ac:dyDescent="0.3">
      <c r="A2" s="1" t="s">
        <v>66</v>
      </c>
      <c r="B2" s="1"/>
      <c r="C2" s="1"/>
      <c r="D2" s="1"/>
      <c r="E2" s="1"/>
      <c r="F2" s="1"/>
    </row>
    <row r="3" spans="1:6" s="9" customFormat="1" ht="24.95" customHeight="1" x14ac:dyDescent="0.25">
      <c r="A3" s="10" t="s">
        <v>67</v>
      </c>
      <c r="B3" s="11"/>
      <c r="C3" s="11"/>
      <c r="D3" s="11"/>
      <c r="E3" s="11"/>
      <c r="F3" s="11"/>
    </row>
    <row r="4" spans="1:6" ht="57.6" customHeight="1" x14ac:dyDescent="0.25">
      <c r="A4" s="12" t="s">
        <v>32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</row>
    <row r="5" spans="1:6" s="13" customFormat="1" ht="15.95" customHeight="1" x14ac:dyDescent="0.25">
      <c r="A5" s="14" t="s">
        <v>10</v>
      </c>
      <c r="B5" s="14">
        <f>COLUMN()</f>
        <v>2</v>
      </c>
      <c r="C5" s="14">
        <f>COLUMN()</f>
        <v>3</v>
      </c>
      <c r="D5" s="14">
        <f>COLUMN()</f>
        <v>4</v>
      </c>
      <c r="E5" s="14">
        <f>COLUMN()</f>
        <v>5</v>
      </c>
      <c r="F5" s="14">
        <f>COLUMN()</f>
        <v>6</v>
      </c>
    </row>
    <row r="6" spans="1:6" ht="20.100000000000001" customHeight="1" x14ac:dyDescent="0.25">
      <c r="A6" s="29" t="s">
        <v>68</v>
      </c>
      <c r="B6" s="30">
        <f>IFERROR(SUBTOTAL(9,B8:B8),0)</f>
        <v>551791.38</v>
      </c>
      <c r="C6" s="30">
        <f>IFERROR(SUBTOTAL(9,C8:C8),0)</f>
        <v>1497000</v>
      </c>
      <c r="D6" s="30">
        <f>IFERROR(SUBTOTAL(9,D8:D8),0)</f>
        <v>1456000</v>
      </c>
      <c r="E6" s="30">
        <f>IFERROR(SUBTOTAL(9,E8:E8),0)</f>
        <v>1501000</v>
      </c>
      <c r="F6" s="30">
        <f>IFERROR(SUBTOTAL(9,F8:F8),0)</f>
        <v>1548000</v>
      </c>
    </row>
    <row r="7" spans="1:6" x14ac:dyDescent="0.25">
      <c r="A7" s="31" t="s">
        <v>69</v>
      </c>
      <c r="B7" s="32">
        <f>SUBTOTAL(9,B8:B8)</f>
        <v>551791.38</v>
      </c>
      <c r="C7" s="32">
        <f>SUBTOTAL(9,C8:C8)</f>
        <v>1497000</v>
      </c>
      <c r="D7" s="32">
        <f>SUBTOTAL(9,D8:D8)</f>
        <v>1456000</v>
      </c>
      <c r="E7" s="32">
        <f>SUBTOTAL(9,E8:E8)</f>
        <v>1501000</v>
      </c>
      <c r="F7" s="32">
        <f>SUBTOTAL(9,F8:F8)</f>
        <v>1548000</v>
      </c>
    </row>
    <row r="8" spans="1:6" x14ac:dyDescent="0.25">
      <c r="A8" s="33" t="s">
        <v>70</v>
      </c>
      <c r="B8" s="34">
        <v>551791.38</v>
      </c>
      <c r="C8" s="34">
        <v>1497000</v>
      </c>
      <c r="D8" s="34">
        <v>1456000</v>
      </c>
      <c r="E8" s="34">
        <v>1501000</v>
      </c>
      <c r="F8" s="34">
        <v>1548000</v>
      </c>
    </row>
    <row r="9" spans="1:6" ht="20.100000000000001" customHeight="1" x14ac:dyDescent="0.25">
      <c r="A9" s="29" t="s">
        <v>38</v>
      </c>
      <c r="B9" s="30">
        <f>IFERROR(SUBTOTAL(9,B8:B8),0)</f>
        <v>551791.38</v>
      </c>
      <c r="C9" s="30">
        <f>IFERROR(SUBTOTAL(9,C8:C8),0)</f>
        <v>1497000</v>
      </c>
      <c r="D9" s="30">
        <f>IFERROR(SUBTOTAL(9,D8:D8),0)</f>
        <v>1456000</v>
      </c>
      <c r="E9" s="30">
        <f>IFERROR(SUBTOTAL(9,E8:E8),0)</f>
        <v>1501000</v>
      </c>
      <c r="F9" s="30">
        <f>IFERROR(SUBTOTAL(9,F8:F8),0)</f>
        <v>1548000</v>
      </c>
    </row>
    <row r="10" spans="1:6" x14ac:dyDescent="0.25">
      <c r="A10" s="13"/>
      <c r="B10" s="13"/>
      <c r="C10" s="13"/>
      <c r="D10" s="13"/>
      <c r="E10" s="13"/>
      <c r="F10" s="13"/>
    </row>
    <row r="11" spans="1:6" x14ac:dyDescent="0.25">
      <c r="A11" s="13"/>
      <c r="B11" s="13"/>
      <c r="C11" s="13"/>
      <c r="D11" s="13"/>
      <c r="E11" s="13"/>
      <c r="F11" s="13"/>
    </row>
    <row r="12" spans="1:6" x14ac:dyDescent="0.25">
      <c r="C12" s="27"/>
    </row>
    <row r="17" spans="1:6" s="8" customFormat="1" ht="30" customHeight="1" x14ac:dyDescent="0.25">
      <c r="A17" s="1" t="s">
        <v>71</v>
      </c>
      <c r="B17" s="1"/>
      <c r="C17" s="1"/>
      <c r="D17" s="1"/>
      <c r="E17" s="1"/>
      <c r="F17" s="1"/>
    </row>
    <row r="18" spans="1:6" ht="57.6" customHeight="1" x14ac:dyDescent="0.25">
      <c r="A18" s="12" t="s">
        <v>32</v>
      </c>
      <c r="B18" s="12" t="s">
        <v>5</v>
      </c>
      <c r="C18" s="12" t="s">
        <v>6</v>
      </c>
      <c r="D18" s="12" t="s">
        <v>7</v>
      </c>
      <c r="E18" s="12" t="s">
        <v>8</v>
      </c>
      <c r="F18" s="12" t="s">
        <v>9</v>
      </c>
    </row>
    <row r="19" spans="1:6" s="13" customFormat="1" ht="15.95" customHeight="1" x14ac:dyDescent="0.25">
      <c r="A19" s="14" t="s">
        <v>10</v>
      </c>
      <c r="B19" s="14">
        <f>COLUMN()</f>
        <v>2</v>
      </c>
      <c r="C19" s="14">
        <f>COLUMN()</f>
        <v>3</v>
      </c>
      <c r="D19" s="14">
        <f>COLUMN()</f>
        <v>4</v>
      </c>
      <c r="E19" s="14">
        <f>COLUMN()</f>
        <v>5</v>
      </c>
      <c r="F19" s="14">
        <f>COLUMN()</f>
        <v>6</v>
      </c>
    </row>
    <row r="20" spans="1:6" x14ac:dyDescent="0.25">
      <c r="A20" s="31" t="s">
        <v>69</v>
      </c>
      <c r="B20" s="32">
        <f>SUBTOTAL(9,B34:B95)</f>
        <v>551791.38</v>
      </c>
      <c r="C20" s="32">
        <f>SUBTOTAL(9,C34:C95)</f>
        <v>1497000</v>
      </c>
      <c r="D20" s="32">
        <f>SUBTOTAL(9,D34:D95)</f>
        <v>1456000</v>
      </c>
      <c r="E20" s="32">
        <f>SUBTOTAL(9,E34:E95)</f>
        <v>1501000</v>
      </c>
      <c r="F20" s="32">
        <f>SUBTOTAL(9,F34:F95)</f>
        <v>1548000</v>
      </c>
    </row>
    <row r="21" spans="1:6" x14ac:dyDescent="0.25">
      <c r="A21" s="36" t="s">
        <v>70</v>
      </c>
      <c r="B21" s="37">
        <f>SUBTOTAL(9,B34:B95)</f>
        <v>551791.38</v>
      </c>
      <c r="C21" s="37">
        <f>SUBTOTAL(9,C34:C95)</f>
        <v>1497000</v>
      </c>
      <c r="D21" s="37">
        <f>SUBTOTAL(9,D34:D95)</f>
        <v>1456000</v>
      </c>
      <c r="E21" s="37">
        <f>SUBTOTAL(9,E34:E95)</f>
        <v>1501000</v>
      </c>
      <c r="F21" s="37">
        <f>SUBTOTAL(9,F34:F95)</f>
        <v>1548000</v>
      </c>
    </row>
    <row r="22" spans="1:6" x14ac:dyDescent="0.25">
      <c r="A22" s="38" t="s">
        <v>72</v>
      </c>
      <c r="B22" s="39"/>
      <c r="C22" s="39"/>
      <c r="D22" s="39"/>
      <c r="E22" s="39"/>
      <c r="F22" s="39"/>
    </row>
    <row r="23" spans="1:6" x14ac:dyDescent="0.25">
      <c r="A23" s="40" t="s">
        <v>73</v>
      </c>
      <c r="B23" s="41" t="s">
        <v>74</v>
      </c>
      <c r="C23" s="41" t="s">
        <v>75</v>
      </c>
      <c r="D23" s="42" t="s">
        <v>76</v>
      </c>
      <c r="E23" s="42" t="s">
        <v>77</v>
      </c>
      <c r="F23" s="42" t="s">
        <v>78</v>
      </c>
    </row>
    <row r="24" spans="1:6" x14ac:dyDescent="0.25">
      <c r="A24" s="40" t="s">
        <v>79</v>
      </c>
      <c r="B24" s="41" t="s">
        <v>80</v>
      </c>
      <c r="C24" s="41" t="s">
        <v>81</v>
      </c>
      <c r="D24" s="42" t="s">
        <v>82</v>
      </c>
      <c r="E24" s="42" t="s">
        <v>83</v>
      </c>
      <c r="F24" s="42" t="s">
        <v>84</v>
      </c>
    </row>
    <row r="25" spans="1:6" x14ac:dyDescent="0.25">
      <c r="A25" s="40" t="s">
        <v>85</v>
      </c>
      <c r="B25" s="41" t="s">
        <v>86</v>
      </c>
      <c r="C25" s="41" t="s">
        <v>87</v>
      </c>
      <c r="D25" s="42" t="s">
        <v>88</v>
      </c>
      <c r="E25" s="42" t="s">
        <v>89</v>
      </c>
      <c r="F25" s="42" t="s">
        <v>90</v>
      </c>
    </row>
    <row r="26" spans="1:6" x14ac:dyDescent="0.25">
      <c r="A26" s="40" t="s">
        <v>91</v>
      </c>
      <c r="B26" s="41" t="s">
        <v>80</v>
      </c>
      <c r="C26" s="41" t="s">
        <v>80</v>
      </c>
      <c r="D26" s="42" t="s">
        <v>92</v>
      </c>
      <c r="E26" s="42" t="s">
        <v>93</v>
      </c>
      <c r="F26" s="42" t="s">
        <v>94</v>
      </c>
    </row>
    <row r="27" spans="1:6" x14ac:dyDescent="0.25">
      <c r="A27" s="40" t="s">
        <v>95</v>
      </c>
      <c r="B27" s="41" t="s">
        <v>96</v>
      </c>
      <c r="C27" s="41" t="s">
        <v>97</v>
      </c>
      <c r="D27" s="42" t="s">
        <v>80</v>
      </c>
      <c r="E27" s="42" t="s">
        <v>80</v>
      </c>
      <c r="F27" s="42" t="s">
        <v>80</v>
      </c>
    </row>
    <row r="28" spans="1:6" x14ac:dyDescent="0.25">
      <c r="A28" s="40" t="s">
        <v>98</v>
      </c>
      <c r="B28" s="41" t="s">
        <v>80</v>
      </c>
      <c r="C28" s="41" t="s">
        <v>80</v>
      </c>
      <c r="D28" s="42" t="s">
        <v>99</v>
      </c>
      <c r="E28" s="42" t="s">
        <v>100</v>
      </c>
      <c r="F28" s="42" t="s">
        <v>101</v>
      </c>
    </row>
    <row r="29" spans="1:6" x14ac:dyDescent="0.25">
      <c r="A29" s="40" t="s">
        <v>102</v>
      </c>
      <c r="B29" s="41" t="s">
        <v>80</v>
      </c>
      <c r="C29" s="41" t="s">
        <v>103</v>
      </c>
      <c r="D29" s="42" t="s">
        <v>103</v>
      </c>
      <c r="E29" s="42" t="s">
        <v>104</v>
      </c>
      <c r="F29" s="42" t="s">
        <v>105</v>
      </c>
    </row>
    <row r="30" spans="1:6" x14ac:dyDescent="0.25">
      <c r="A30" s="43" t="s">
        <v>106</v>
      </c>
      <c r="B30" s="44">
        <f>SUBTOTAL(9,B34:B95)</f>
        <v>551791.38</v>
      </c>
      <c r="C30" s="44">
        <f>SUBTOTAL(9,C34:C95)</f>
        <v>1497000</v>
      </c>
      <c r="D30" s="44">
        <f>SUBTOTAL(9,D34:D95)</f>
        <v>1456000</v>
      </c>
      <c r="E30" s="44">
        <f>SUBTOTAL(9,E34:E95)</f>
        <v>1501000</v>
      </c>
      <c r="F30" s="44">
        <f>SUBTOTAL(9,F34:F95)</f>
        <v>1548000</v>
      </c>
    </row>
    <row r="31" spans="1:6" x14ac:dyDescent="0.25">
      <c r="A31" s="45" t="s">
        <v>107</v>
      </c>
      <c r="B31" s="46">
        <f>SUBTOTAL(9,B34:B55)</f>
        <v>507085.51999999996</v>
      </c>
      <c r="C31" s="46">
        <f>SUBTOTAL(9,C34:C55)</f>
        <v>1282000</v>
      </c>
      <c r="D31" s="46">
        <f>SUBTOTAL(9,D34:D55)</f>
        <v>1290880</v>
      </c>
      <c r="E31" s="46">
        <f>SUBTOTAL(9,E34:E55)</f>
        <v>1330420</v>
      </c>
      <c r="F31" s="46">
        <f>SUBTOTAL(9,F34:F55)</f>
        <v>1371900</v>
      </c>
    </row>
    <row r="32" spans="1:6" x14ac:dyDescent="0.25">
      <c r="A32" s="47" t="s">
        <v>108</v>
      </c>
      <c r="B32" s="48">
        <f>SUBTOTAL(9,B34:B35)</f>
        <v>364278.73</v>
      </c>
      <c r="C32" s="48">
        <f>SUBTOTAL(9,C34:C35)</f>
        <v>967200</v>
      </c>
      <c r="D32" s="48">
        <f>SUBTOTAL(9,D34:D35)</f>
        <v>1045500</v>
      </c>
      <c r="E32" s="48">
        <f>SUBTOTAL(9,E34:E35)</f>
        <v>1076900</v>
      </c>
      <c r="F32" s="48">
        <f>SUBTOTAL(9,F34:F35)</f>
        <v>1109700</v>
      </c>
    </row>
    <row r="33" spans="1:6" x14ac:dyDescent="0.25">
      <c r="A33" s="49" t="s">
        <v>109</v>
      </c>
      <c r="B33" s="50">
        <f>SUBTOTAL(9,B34:B35)</f>
        <v>364278.73</v>
      </c>
      <c r="C33" s="50">
        <f>SUBTOTAL(9,C34:C35)</f>
        <v>967200</v>
      </c>
      <c r="D33" s="50">
        <f>SUBTOTAL(9,D34:D35)</f>
        <v>1045500</v>
      </c>
      <c r="E33" s="50">
        <f>SUBTOTAL(9,E34:E35)</f>
        <v>1076900</v>
      </c>
      <c r="F33" s="50">
        <f>SUBTOTAL(9,F34:F35)</f>
        <v>1109700</v>
      </c>
    </row>
    <row r="34" spans="1:6" x14ac:dyDescent="0.25">
      <c r="A34" s="33" t="s">
        <v>110</v>
      </c>
      <c r="B34" s="34">
        <v>364278.73</v>
      </c>
      <c r="C34" s="34">
        <v>931200</v>
      </c>
      <c r="D34" s="34">
        <v>1010000</v>
      </c>
      <c r="E34" s="34">
        <v>1040300</v>
      </c>
      <c r="F34" s="34">
        <v>1072000</v>
      </c>
    </row>
    <row r="35" spans="1:6" x14ac:dyDescent="0.25">
      <c r="A35" s="33" t="s">
        <v>111</v>
      </c>
      <c r="B35" s="34">
        <v>0</v>
      </c>
      <c r="C35" s="34">
        <v>36000</v>
      </c>
      <c r="D35" s="34">
        <v>35500</v>
      </c>
      <c r="E35" s="34">
        <v>36600</v>
      </c>
      <c r="F35" s="34">
        <v>37700</v>
      </c>
    </row>
    <row r="36" spans="1:6" x14ac:dyDescent="0.25">
      <c r="A36" s="47" t="s">
        <v>112</v>
      </c>
      <c r="B36" s="48">
        <f>SUBTOTAL(9,B38:B38)</f>
        <v>0</v>
      </c>
      <c r="C36" s="48">
        <f>SUBTOTAL(9,C38:C38)</f>
        <v>1200</v>
      </c>
      <c r="D36" s="48">
        <f>SUBTOTAL(9,D38:D38)</f>
        <v>1500</v>
      </c>
      <c r="E36" s="48">
        <f>SUBTOTAL(9,E38:E38)</f>
        <v>1600</v>
      </c>
      <c r="F36" s="48">
        <f>SUBTOTAL(9,F38:F38)</f>
        <v>1700</v>
      </c>
    </row>
    <row r="37" spans="1:6" x14ac:dyDescent="0.25">
      <c r="A37" s="49" t="s">
        <v>109</v>
      </c>
      <c r="B37" s="50">
        <f>SUBTOTAL(9,B38:B38)</f>
        <v>0</v>
      </c>
      <c r="C37" s="50">
        <f>SUBTOTAL(9,C38:C38)</f>
        <v>1200</v>
      </c>
      <c r="D37" s="50">
        <f>SUBTOTAL(9,D38:D38)</f>
        <v>1500</v>
      </c>
      <c r="E37" s="50">
        <f>SUBTOTAL(9,E38:E38)</f>
        <v>1600</v>
      </c>
      <c r="F37" s="50">
        <f>SUBTOTAL(9,F38:F38)</f>
        <v>1700</v>
      </c>
    </row>
    <row r="38" spans="1:6" x14ac:dyDescent="0.25">
      <c r="A38" s="33" t="s">
        <v>111</v>
      </c>
      <c r="B38" s="34">
        <v>0</v>
      </c>
      <c r="C38" s="34">
        <v>1200</v>
      </c>
      <c r="D38" s="34">
        <v>1500</v>
      </c>
      <c r="E38" s="34">
        <v>1600</v>
      </c>
      <c r="F38" s="34">
        <v>1700</v>
      </c>
    </row>
    <row r="39" spans="1:6" x14ac:dyDescent="0.25">
      <c r="A39" s="47" t="s">
        <v>113</v>
      </c>
      <c r="B39" s="48">
        <f>SUBTOTAL(9,B41:B43)</f>
        <v>142806.79</v>
      </c>
      <c r="C39" s="48">
        <f>SUBTOTAL(9,C41:C43)</f>
        <v>300000</v>
      </c>
      <c r="D39" s="48">
        <f>SUBTOTAL(9,D41:D43)</f>
        <v>234580</v>
      </c>
      <c r="E39" s="48">
        <f>SUBTOTAL(9,E41:E43)</f>
        <v>242380</v>
      </c>
      <c r="F39" s="48">
        <f>SUBTOTAL(9,F41:F43)</f>
        <v>250620</v>
      </c>
    </row>
    <row r="40" spans="1:6" x14ac:dyDescent="0.25">
      <c r="A40" s="49" t="s">
        <v>109</v>
      </c>
      <c r="B40" s="50">
        <f>SUBTOTAL(9,B41:B43)</f>
        <v>142806.79</v>
      </c>
      <c r="C40" s="50">
        <f>SUBTOTAL(9,C41:C43)</f>
        <v>300000</v>
      </c>
      <c r="D40" s="50">
        <f>SUBTOTAL(9,D41:D43)</f>
        <v>234580</v>
      </c>
      <c r="E40" s="50">
        <f>SUBTOTAL(9,E41:E43)</f>
        <v>242380</v>
      </c>
      <c r="F40" s="50">
        <f>SUBTOTAL(9,F41:F43)</f>
        <v>250620</v>
      </c>
    </row>
    <row r="41" spans="1:6" x14ac:dyDescent="0.25">
      <c r="A41" s="33" t="s">
        <v>110</v>
      </c>
      <c r="B41" s="34">
        <v>56242.29</v>
      </c>
      <c r="C41" s="34">
        <v>140100</v>
      </c>
      <c r="D41" s="34">
        <v>40550</v>
      </c>
      <c r="E41" s="34">
        <v>41900</v>
      </c>
      <c r="F41" s="34">
        <v>43300</v>
      </c>
    </row>
    <row r="42" spans="1:6" x14ac:dyDescent="0.25">
      <c r="A42" s="33" t="s">
        <v>111</v>
      </c>
      <c r="B42" s="34">
        <v>85516.630000000019</v>
      </c>
      <c r="C42" s="34">
        <v>158300</v>
      </c>
      <c r="D42" s="34">
        <v>192420</v>
      </c>
      <c r="E42" s="34">
        <v>198820</v>
      </c>
      <c r="F42" s="34">
        <v>205605</v>
      </c>
    </row>
    <row r="43" spans="1:6" x14ac:dyDescent="0.25">
      <c r="A43" s="33" t="s">
        <v>114</v>
      </c>
      <c r="B43" s="34">
        <v>1047.8699999999999</v>
      </c>
      <c r="C43" s="34">
        <v>1600</v>
      </c>
      <c r="D43" s="34">
        <v>1610</v>
      </c>
      <c r="E43" s="34">
        <v>1660</v>
      </c>
      <c r="F43" s="34">
        <v>1715</v>
      </c>
    </row>
    <row r="44" spans="1:6" x14ac:dyDescent="0.25">
      <c r="A44" s="47" t="s">
        <v>115</v>
      </c>
      <c r="B44" s="48">
        <f>SUBTOTAL(9,B46:B46)</f>
        <v>0</v>
      </c>
      <c r="C44" s="48">
        <f>SUBTOTAL(9,C46:C46)</f>
        <v>0</v>
      </c>
      <c r="D44" s="48">
        <f>SUBTOTAL(9,D46:D46)</f>
        <v>0</v>
      </c>
      <c r="E44" s="48">
        <f>SUBTOTAL(9,E46:E46)</f>
        <v>0</v>
      </c>
      <c r="F44" s="48">
        <f>SUBTOTAL(9,F46:F46)</f>
        <v>0</v>
      </c>
    </row>
    <row r="45" spans="1:6" x14ac:dyDescent="0.25">
      <c r="A45" s="49" t="s">
        <v>109</v>
      </c>
      <c r="B45" s="50">
        <f>SUBTOTAL(9,B46:B46)</f>
        <v>0</v>
      </c>
      <c r="C45" s="50">
        <f>SUBTOTAL(9,C46:C46)</f>
        <v>0</v>
      </c>
      <c r="D45" s="50">
        <f>SUBTOTAL(9,D46:D46)</f>
        <v>0</v>
      </c>
      <c r="E45" s="50">
        <f>SUBTOTAL(9,E46:E46)</f>
        <v>0</v>
      </c>
      <c r="F45" s="50">
        <f>SUBTOTAL(9,F46:F46)</f>
        <v>0</v>
      </c>
    </row>
    <row r="46" spans="1:6" x14ac:dyDescent="0.25">
      <c r="A46" s="33" t="s">
        <v>110</v>
      </c>
      <c r="B46" s="34"/>
      <c r="C46" s="34">
        <v>0</v>
      </c>
      <c r="D46" s="34">
        <v>0</v>
      </c>
      <c r="E46" s="34">
        <v>0</v>
      </c>
      <c r="F46" s="34">
        <v>0</v>
      </c>
    </row>
    <row r="47" spans="1:6" x14ac:dyDescent="0.25">
      <c r="A47" s="47" t="s">
        <v>116</v>
      </c>
      <c r="B47" s="48">
        <f>SUBTOTAL(9,B49:B49)</f>
        <v>0</v>
      </c>
      <c r="C47" s="48">
        <f>SUBTOTAL(9,C49:C49)</f>
        <v>12600</v>
      </c>
      <c r="D47" s="48">
        <f>SUBTOTAL(9,D49:D49)</f>
        <v>0</v>
      </c>
      <c r="E47" s="48">
        <f>SUBTOTAL(9,E49:E49)</f>
        <v>0</v>
      </c>
      <c r="F47" s="48">
        <f>SUBTOTAL(9,F49:F49)</f>
        <v>0</v>
      </c>
    </row>
    <row r="48" spans="1:6" x14ac:dyDescent="0.25">
      <c r="A48" s="49" t="s">
        <v>109</v>
      </c>
      <c r="B48" s="50">
        <f>SUBTOTAL(9,B49:B49)</f>
        <v>0</v>
      </c>
      <c r="C48" s="50">
        <f>SUBTOTAL(9,C49:C49)</f>
        <v>12600</v>
      </c>
      <c r="D48" s="50">
        <f>SUBTOTAL(9,D49:D49)</f>
        <v>0</v>
      </c>
      <c r="E48" s="50">
        <f>SUBTOTAL(9,E49:E49)</f>
        <v>0</v>
      </c>
      <c r="F48" s="50">
        <f>SUBTOTAL(9,F49:F49)</f>
        <v>0</v>
      </c>
    </row>
    <row r="49" spans="1:6" x14ac:dyDescent="0.25">
      <c r="A49" s="33" t="s">
        <v>110</v>
      </c>
      <c r="B49" s="34">
        <v>0</v>
      </c>
      <c r="C49" s="34">
        <v>12600</v>
      </c>
      <c r="D49" s="34">
        <v>0</v>
      </c>
      <c r="E49" s="34">
        <v>0</v>
      </c>
      <c r="F49" s="34">
        <v>0</v>
      </c>
    </row>
    <row r="50" spans="1:6" x14ac:dyDescent="0.25">
      <c r="A50" s="47" t="s">
        <v>117</v>
      </c>
      <c r="B50" s="48">
        <f>SUBTOTAL(9,B52:B52)</f>
        <v>0</v>
      </c>
      <c r="C50" s="48">
        <f>SUBTOTAL(9,C52:C52)</f>
        <v>0</v>
      </c>
      <c r="D50" s="48">
        <f>SUBTOTAL(9,D52:D52)</f>
        <v>8300</v>
      </c>
      <c r="E50" s="48">
        <f>SUBTOTAL(9,E52:E52)</f>
        <v>8500</v>
      </c>
      <c r="F50" s="48">
        <f>SUBTOTAL(9,F52:F52)</f>
        <v>8800</v>
      </c>
    </row>
    <row r="51" spans="1:6" x14ac:dyDescent="0.25">
      <c r="A51" s="49" t="s">
        <v>109</v>
      </c>
      <c r="B51" s="50">
        <f>SUBTOTAL(9,B52:B52)</f>
        <v>0</v>
      </c>
      <c r="C51" s="50">
        <f>SUBTOTAL(9,C52:C52)</f>
        <v>0</v>
      </c>
      <c r="D51" s="50">
        <f>SUBTOTAL(9,D52:D52)</f>
        <v>8300</v>
      </c>
      <c r="E51" s="50">
        <f>SUBTOTAL(9,E52:E52)</f>
        <v>8500</v>
      </c>
      <c r="F51" s="50">
        <f>SUBTOTAL(9,F52:F52)</f>
        <v>8800</v>
      </c>
    </row>
    <row r="52" spans="1:6" x14ac:dyDescent="0.25">
      <c r="A52" s="33" t="s">
        <v>111</v>
      </c>
      <c r="B52" s="34"/>
      <c r="C52" s="34">
        <v>0</v>
      </c>
      <c r="D52" s="34">
        <v>8300</v>
      </c>
      <c r="E52" s="34">
        <v>8500</v>
      </c>
      <c r="F52" s="34">
        <v>8800</v>
      </c>
    </row>
    <row r="53" spans="1:6" x14ac:dyDescent="0.25">
      <c r="A53" s="47" t="s">
        <v>118</v>
      </c>
      <c r="B53" s="48">
        <f>SUBTOTAL(9,B55:B55)</f>
        <v>0</v>
      </c>
      <c r="C53" s="48">
        <f>SUBTOTAL(9,C55:C55)</f>
        <v>1000</v>
      </c>
      <c r="D53" s="48">
        <f>SUBTOTAL(9,D55:D55)</f>
        <v>1000</v>
      </c>
      <c r="E53" s="48">
        <f>SUBTOTAL(9,E55:E55)</f>
        <v>1040</v>
      </c>
      <c r="F53" s="48">
        <f>SUBTOTAL(9,F55:F55)</f>
        <v>1080</v>
      </c>
    </row>
    <row r="54" spans="1:6" x14ac:dyDescent="0.25">
      <c r="A54" s="49" t="s">
        <v>109</v>
      </c>
      <c r="B54" s="50">
        <f>SUBTOTAL(9,B55:B55)</f>
        <v>0</v>
      </c>
      <c r="C54" s="50">
        <f>SUBTOTAL(9,C55:C55)</f>
        <v>1000</v>
      </c>
      <c r="D54" s="50">
        <f>SUBTOTAL(9,D55:D55)</f>
        <v>1000</v>
      </c>
      <c r="E54" s="50">
        <f>SUBTOTAL(9,E55:E55)</f>
        <v>1040</v>
      </c>
      <c r="F54" s="50">
        <f>SUBTOTAL(9,F55:F55)</f>
        <v>1080</v>
      </c>
    </row>
    <row r="55" spans="1:6" x14ac:dyDescent="0.25">
      <c r="A55" s="33" t="s">
        <v>111</v>
      </c>
      <c r="B55" s="34">
        <v>0</v>
      </c>
      <c r="C55" s="34">
        <v>1000</v>
      </c>
      <c r="D55" s="34">
        <v>1000</v>
      </c>
      <c r="E55" s="34">
        <v>1040</v>
      </c>
      <c r="F55" s="34">
        <v>1080</v>
      </c>
    </row>
    <row r="56" spans="1:6" x14ac:dyDescent="0.25">
      <c r="A56" s="45" t="s">
        <v>119</v>
      </c>
      <c r="B56" s="46">
        <f>SUBTOTAL(9,B59:B66)</f>
        <v>16583</v>
      </c>
      <c r="C56" s="46">
        <f>SUBTOTAL(9,C59:C66)</f>
        <v>36600</v>
      </c>
      <c r="D56" s="46">
        <f>SUBTOTAL(9,D59:D66)</f>
        <v>21040</v>
      </c>
      <c r="E56" s="46">
        <f>SUBTOTAL(9,E59:E66)</f>
        <v>21710</v>
      </c>
      <c r="F56" s="46">
        <f>SUBTOTAL(9,F59:F66)</f>
        <v>22450</v>
      </c>
    </row>
    <row r="57" spans="1:6" x14ac:dyDescent="0.25">
      <c r="A57" s="47" t="s">
        <v>108</v>
      </c>
      <c r="B57" s="48">
        <f>SUBTOTAL(9,B59:B60)</f>
        <v>14029.779999999999</v>
      </c>
      <c r="C57" s="48">
        <f>SUBTOTAL(9,C59:C60)</f>
        <v>33700</v>
      </c>
      <c r="D57" s="48">
        <f>SUBTOTAL(9,D59:D60)</f>
        <v>18040</v>
      </c>
      <c r="E57" s="48">
        <f>SUBTOTAL(9,E59:E60)</f>
        <v>18610</v>
      </c>
      <c r="F57" s="48">
        <f>SUBTOTAL(9,F59:F60)</f>
        <v>19250</v>
      </c>
    </row>
    <row r="58" spans="1:6" x14ac:dyDescent="0.25">
      <c r="A58" s="49" t="s">
        <v>109</v>
      </c>
      <c r="B58" s="50">
        <f>SUBTOTAL(9,B59:B60)</f>
        <v>14029.779999999999</v>
      </c>
      <c r="C58" s="50">
        <f>SUBTOTAL(9,C59:C60)</f>
        <v>33700</v>
      </c>
      <c r="D58" s="50">
        <f>SUBTOTAL(9,D59:D60)</f>
        <v>18040</v>
      </c>
      <c r="E58" s="50">
        <f>SUBTOTAL(9,E59:E60)</f>
        <v>18610</v>
      </c>
      <c r="F58" s="50">
        <f>SUBTOTAL(9,F59:F60)</f>
        <v>19250</v>
      </c>
    </row>
    <row r="59" spans="1:6" x14ac:dyDescent="0.25">
      <c r="A59" s="33" t="s">
        <v>110</v>
      </c>
      <c r="B59" s="34">
        <v>13408.48</v>
      </c>
      <c r="C59" s="34">
        <v>31290</v>
      </c>
      <c r="D59" s="34">
        <v>16240</v>
      </c>
      <c r="E59" s="34">
        <v>16750</v>
      </c>
      <c r="F59" s="34">
        <v>17330</v>
      </c>
    </row>
    <row r="60" spans="1:6" x14ac:dyDescent="0.25">
      <c r="A60" s="33" t="s">
        <v>111</v>
      </c>
      <c r="B60" s="34">
        <v>621.29999999999995</v>
      </c>
      <c r="C60" s="34">
        <v>2410</v>
      </c>
      <c r="D60" s="34">
        <v>1800</v>
      </c>
      <c r="E60" s="34">
        <v>1860</v>
      </c>
      <c r="F60" s="34">
        <v>1920</v>
      </c>
    </row>
    <row r="61" spans="1:6" x14ac:dyDescent="0.25">
      <c r="A61" s="47" t="s">
        <v>115</v>
      </c>
      <c r="B61" s="48">
        <f>SUBTOTAL(9,B63:B63)</f>
        <v>0</v>
      </c>
      <c r="C61" s="48">
        <f>SUBTOTAL(9,C63:C63)</f>
        <v>0</v>
      </c>
      <c r="D61" s="48">
        <f>SUBTOTAL(9,D63:D63)</f>
        <v>3000</v>
      </c>
      <c r="E61" s="48">
        <f>SUBTOTAL(9,E63:E63)</f>
        <v>3100</v>
      </c>
      <c r="F61" s="48">
        <f>SUBTOTAL(9,F63:F63)</f>
        <v>3200</v>
      </c>
    </row>
    <row r="62" spans="1:6" x14ac:dyDescent="0.25">
      <c r="A62" s="49" t="s">
        <v>109</v>
      </c>
      <c r="B62" s="50">
        <f>SUBTOTAL(9,B63:B63)</f>
        <v>0</v>
      </c>
      <c r="C62" s="50">
        <f>SUBTOTAL(9,C63:C63)</f>
        <v>0</v>
      </c>
      <c r="D62" s="50">
        <f>SUBTOTAL(9,D63:D63)</f>
        <v>3000</v>
      </c>
      <c r="E62" s="50">
        <f>SUBTOTAL(9,E63:E63)</f>
        <v>3100</v>
      </c>
      <c r="F62" s="50">
        <f>SUBTOTAL(9,F63:F63)</f>
        <v>3200</v>
      </c>
    </row>
    <row r="63" spans="1:6" x14ac:dyDescent="0.25">
      <c r="A63" s="33" t="s">
        <v>111</v>
      </c>
      <c r="B63" s="34"/>
      <c r="C63" s="34">
        <v>0</v>
      </c>
      <c r="D63" s="34">
        <v>3000</v>
      </c>
      <c r="E63" s="34">
        <v>3100</v>
      </c>
      <c r="F63" s="34">
        <v>3200</v>
      </c>
    </row>
    <row r="64" spans="1:6" x14ac:dyDescent="0.25">
      <c r="A64" s="47" t="s">
        <v>116</v>
      </c>
      <c r="B64" s="48">
        <f>SUBTOTAL(9,B66:B66)</f>
        <v>2553.2199999999998</v>
      </c>
      <c r="C64" s="48">
        <f>SUBTOTAL(9,C66:C66)</f>
        <v>2900</v>
      </c>
      <c r="D64" s="48">
        <f>SUBTOTAL(9,D66:D66)</f>
        <v>0</v>
      </c>
      <c r="E64" s="48">
        <f>SUBTOTAL(9,E66:E66)</f>
        <v>0</v>
      </c>
      <c r="F64" s="48">
        <f>SUBTOTAL(9,F66:F66)</f>
        <v>0</v>
      </c>
    </row>
    <row r="65" spans="1:6" x14ac:dyDescent="0.25">
      <c r="A65" s="49" t="s">
        <v>109</v>
      </c>
      <c r="B65" s="50">
        <f>SUBTOTAL(9,B66:B66)</f>
        <v>2553.2199999999998</v>
      </c>
      <c r="C65" s="50">
        <f>SUBTOTAL(9,C66:C66)</f>
        <v>2900</v>
      </c>
      <c r="D65" s="50">
        <f>SUBTOTAL(9,D66:D66)</f>
        <v>0</v>
      </c>
      <c r="E65" s="50">
        <f>SUBTOTAL(9,E66:E66)</f>
        <v>0</v>
      </c>
      <c r="F65" s="50">
        <f>SUBTOTAL(9,F66:F66)</f>
        <v>0</v>
      </c>
    </row>
    <row r="66" spans="1:6" x14ac:dyDescent="0.25">
      <c r="A66" s="33" t="s">
        <v>111</v>
      </c>
      <c r="B66" s="34">
        <v>2553.2199999999998</v>
      </c>
      <c r="C66" s="34">
        <v>2900</v>
      </c>
      <c r="D66" s="34">
        <v>0</v>
      </c>
      <c r="E66" s="34">
        <v>0</v>
      </c>
      <c r="F66" s="34">
        <v>0</v>
      </c>
    </row>
    <row r="67" spans="1:6" x14ac:dyDescent="0.25">
      <c r="A67" s="45" t="s">
        <v>120</v>
      </c>
      <c r="B67" s="46">
        <f>SUBTOTAL(9,B70:B78)</f>
        <v>18036.8</v>
      </c>
      <c r="C67" s="46">
        <f>SUBTOTAL(9,C70:C78)</f>
        <v>49400</v>
      </c>
      <c r="D67" s="46">
        <f>SUBTOTAL(9,D70:D78)</f>
        <v>53800</v>
      </c>
      <c r="E67" s="46">
        <f>SUBTOTAL(9,E70:E78)</f>
        <v>55640</v>
      </c>
      <c r="F67" s="46">
        <f>SUBTOTAL(9,F70:F78)</f>
        <v>57450</v>
      </c>
    </row>
    <row r="68" spans="1:6" x14ac:dyDescent="0.25">
      <c r="A68" s="47" t="s">
        <v>108</v>
      </c>
      <c r="B68" s="48">
        <f>SUBTOTAL(9,B70:B70)</f>
        <v>18036.8</v>
      </c>
      <c r="C68" s="48">
        <f>SUBTOTAL(9,C70:C70)</f>
        <v>12600</v>
      </c>
      <c r="D68" s="48">
        <f>SUBTOTAL(9,D70:D70)</f>
        <v>16000</v>
      </c>
      <c r="E68" s="48">
        <f>SUBTOTAL(9,E70:E70)</f>
        <v>16500</v>
      </c>
      <c r="F68" s="48">
        <f>SUBTOTAL(9,F70:F70)</f>
        <v>17000</v>
      </c>
    </row>
    <row r="69" spans="1:6" x14ac:dyDescent="0.25">
      <c r="A69" s="49" t="s">
        <v>109</v>
      </c>
      <c r="B69" s="50">
        <f>SUBTOTAL(9,B70:B70)</f>
        <v>18036.8</v>
      </c>
      <c r="C69" s="50">
        <f>SUBTOTAL(9,C70:C70)</f>
        <v>12600</v>
      </c>
      <c r="D69" s="50">
        <f>SUBTOTAL(9,D70:D70)</f>
        <v>16000</v>
      </c>
      <c r="E69" s="50">
        <f>SUBTOTAL(9,E70:E70)</f>
        <v>16500</v>
      </c>
      <c r="F69" s="50">
        <f>SUBTOTAL(9,F70:F70)</f>
        <v>17000</v>
      </c>
    </row>
    <row r="70" spans="1:6" x14ac:dyDescent="0.25">
      <c r="A70" s="33" t="s">
        <v>110</v>
      </c>
      <c r="B70" s="34">
        <v>18036.8</v>
      </c>
      <c r="C70" s="34">
        <v>12600</v>
      </c>
      <c r="D70" s="34">
        <v>16000</v>
      </c>
      <c r="E70" s="34">
        <v>16500</v>
      </c>
      <c r="F70" s="34">
        <v>17000</v>
      </c>
    </row>
    <row r="71" spans="1:6" x14ac:dyDescent="0.25">
      <c r="A71" s="47" t="s">
        <v>115</v>
      </c>
      <c r="B71" s="48">
        <f>SUBTOTAL(9,B73:B74)</f>
        <v>0</v>
      </c>
      <c r="C71" s="48">
        <f>SUBTOTAL(9,C73:C74)</f>
        <v>0</v>
      </c>
      <c r="D71" s="48">
        <f>SUBTOTAL(9,D73:D74)</f>
        <v>37800</v>
      </c>
      <c r="E71" s="48">
        <f>SUBTOTAL(9,E73:E74)</f>
        <v>39140</v>
      </c>
      <c r="F71" s="48">
        <f>SUBTOTAL(9,F73:F74)</f>
        <v>40450</v>
      </c>
    </row>
    <row r="72" spans="1:6" x14ac:dyDescent="0.25">
      <c r="A72" s="49" t="s">
        <v>109</v>
      </c>
      <c r="B72" s="50">
        <f>SUBTOTAL(9,B73:B74)</f>
        <v>0</v>
      </c>
      <c r="C72" s="50">
        <f>SUBTOTAL(9,C73:C74)</f>
        <v>0</v>
      </c>
      <c r="D72" s="50">
        <f>SUBTOTAL(9,D73:D74)</f>
        <v>37800</v>
      </c>
      <c r="E72" s="50">
        <f>SUBTOTAL(9,E73:E74)</f>
        <v>39140</v>
      </c>
      <c r="F72" s="50">
        <f>SUBTOTAL(9,F73:F74)</f>
        <v>40450</v>
      </c>
    </row>
    <row r="73" spans="1:6" x14ac:dyDescent="0.25">
      <c r="A73" s="33" t="s">
        <v>110</v>
      </c>
      <c r="B73" s="34"/>
      <c r="C73" s="34">
        <v>0</v>
      </c>
      <c r="D73" s="34">
        <v>36200</v>
      </c>
      <c r="E73" s="34">
        <v>37475</v>
      </c>
      <c r="F73" s="34">
        <v>38700</v>
      </c>
    </row>
    <row r="74" spans="1:6" x14ac:dyDescent="0.25">
      <c r="A74" s="33" t="s">
        <v>111</v>
      </c>
      <c r="B74" s="34"/>
      <c r="C74" s="34">
        <v>0</v>
      </c>
      <c r="D74" s="34">
        <v>1600</v>
      </c>
      <c r="E74" s="34">
        <v>1665</v>
      </c>
      <c r="F74" s="34">
        <v>1750</v>
      </c>
    </row>
    <row r="75" spans="1:6" x14ac:dyDescent="0.25">
      <c r="A75" s="47" t="s">
        <v>116</v>
      </c>
      <c r="B75" s="48">
        <f>SUBTOTAL(9,B77:B78)</f>
        <v>0</v>
      </c>
      <c r="C75" s="48">
        <f>SUBTOTAL(9,C77:C78)</f>
        <v>36800</v>
      </c>
      <c r="D75" s="48">
        <f>SUBTOTAL(9,D77:D78)</f>
        <v>0</v>
      </c>
      <c r="E75" s="48">
        <f>SUBTOTAL(9,E77:E78)</f>
        <v>0</v>
      </c>
      <c r="F75" s="48">
        <f>SUBTOTAL(9,F77:F78)</f>
        <v>0</v>
      </c>
    </row>
    <row r="76" spans="1:6" x14ac:dyDescent="0.25">
      <c r="A76" s="49" t="s">
        <v>109</v>
      </c>
      <c r="B76" s="50">
        <f>SUBTOTAL(9,B77:B78)</f>
        <v>0</v>
      </c>
      <c r="C76" s="50">
        <f>SUBTOTAL(9,C77:C78)</f>
        <v>36800</v>
      </c>
      <c r="D76" s="50">
        <f>SUBTOTAL(9,D77:D78)</f>
        <v>0</v>
      </c>
      <c r="E76" s="50">
        <f>SUBTOTAL(9,E77:E78)</f>
        <v>0</v>
      </c>
      <c r="F76" s="50">
        <f>SUBTOTAL(9,F77:F78)</f>
        <v>0</v>
      </c>
    </row>
    <row r="77" spans="1:6" x14ac:dyDescent="0.25">
      <c r="A77" s="33" t="s">
        <v>110</v>
      </c>
      <c r="B77" s="34">
        <v>0</v>
      </c>
      <c r="C77" s="34">
        <v>35250</v>
      </c>
      <c r="D77" s="34">
        <v>0</v>
      </c>
      <c r="E77" s="34">
        <v>0</v>
      </c>
      <c r="F77" s="34">
        <v>0</v>
      </c>
    </row>
    <row r="78" spans="1:6" x14ac:dyDescent="0.25">
      <c r="A78" s="33" t="s">
        <v>111</v>
      </c>
      <c r="B78" s="34">
        <v>0</v>
      </c>
      <c r="C78" s="34">
        <v>1550</v>
      </c>
      <c r="D78" s="34">
        <v>0</v>
      </c>
      <c r="E78" s="34">
        <v>0</v>
      </c>
      <c r="F78" s="34">
        <v>0</v>
      </c>
    </row>
    <row r="79" spans="1:6" x14ac:dyDescent="0.25">
      <c r="A79" s="45" t="s">
        <v>121</v>
      </c>
      <c r="B79" s="46">
        <f>SUBTOTAL(9,B82:B87)</f>
        <v>0</v>
      </c>
      <c r="C79" s="46">
        <f>SUBTOTAL(9,C82:C87)</f>
        <v>105000</v>
      </c>
      <c r="D79" s="46">
        <f>SUBTOTAL(9,D82:D87)</f>
        <v>87780</v>
      </c>
      <c r="E79" s="46">
        <f>SUBTOTAL(9,E82:E87)</f>
        <v>90580</v>
      </c>
      <c r="F79" s="46">
        <f>SUBTOTAL(9,F82:F87)</f>
        <v>93450</v>
      </c>
    </row>
    <row r="80" spans="1:6" x14ac:dyDescent="0.25">
      <c r="A80" s="47" t="s">
        <v>115</v>
      </c>
      <c r="B80" s="48">
        <f>SUBTOTAL(9,B82:B83)</f>
        <v>0</v>
      </c>
      <c r="C80" s="48">
        <f>SUBTOTAL(9,C82:C83)</f>
        <v>0</v>
      </c>
      <c r="D80" s="48">
        <f>SUBTOTAL(9,D82:D83)</f>
        <v>87780</v>
      </c>
      <c r="E80" s="48">
        <f>SUBTOTAL(9,E82:E83)</f>
        <v>90580</v>
      </c>
      <c r="F80" s="48">
        <f>SUBTOTAL(9,F82:F83)</f>
        <v>93450</v>
      </c>
    </row>
    <row r="81" spans="1:6" x14ac:dyDescent="0.25">
      <c r="A81" s="49" t="s">
        <v>109</v>
      </c>
      <c r="B81" s="50">
        <f>SUBTOTAL(9,B82:B83)</f>
        <v>0</v>
      </c>
      <c r="C81" s="50">
        <f>SUBTOTAL(9,C82:C83)</f>
        <v>0</v>
      </c>
      <c r="D81" s="50">
        <f>SUBTOTAL(9,D82:D83)</f>
        <v>87780</v>
      </c>
      <c r="E81" s="50">
        <f>SUBTOTAL(9,E82:E83)</f>
        <v>90580</v>
      </c>
      <c r="F81" s="50">
        <f>SUBTOTAL(9,F82:F83)</f>
        <v>93450</v>
      </c>
    </row>
    <row r="82" spans="1:6" x14ac:dyDescent="0.25">
      <c r="A82" s="33" t="s">
        <v>110</v>
      </c>
      <c r="B82" s="34"/>
      <c r="C82" s="34">
        <v>0</v>
      </c>
      <c r="D82" s="34">
        <v>80180</v>
      </c>
      <c r="E82" s="34">
        <v>82730</v>
      </c>
      <c r="F82" s="34">
        <v>85350</v>
      </c>
    </row>
    <row r="83" spans="1:6" x14ac:dyDescent="0.25">
      <c r="A83" s="33" t="s">
        <v>111</v>
      </c>
      <c r="B83" s="34"/>
      <c r="C83" s="34">
        <v>0</v>
      </c>
      <c r="D83" s="34">
        <v>7600</v>
      </c>
      <c r="E83" s="34">
        <v>7850</v>
      </c>
      <c r="F83" s="34">
        <v>8100</v>
      </c>
    </row>
    <row r="84" spans="1:6" x14ac:dyDescent="0.25">
      <c r="A84" s="47" t="s">
        <v>116</v>
      </c>
      <c r="B84" s="48">
        <f>SUBTOTAL(9,B86:B87)</f>
        <v>0</v>
      </c>
      <c r="C84" s="48">
        <f>SUBTOTAL(9,C86:C87)</f>
        <v>105000</v>
      </c>
      <c r="D84" s="48">
        <f>SUBTOTAL(9,D86:D87)</f>
        <v>0</v>
      </c>
      <c r="E84" s="48">
        <f>SUBTOTAL(9,E86:E87)</f>
        <v>0</v>
      </c>
      <c r="F84" s="48">
        <f>SUBTOTAL(9,F86:F87)</f>
        <v>0</v>
      </c>
    </row>
    <row r="85" spans="1:6" x14ac:dyDescent="0.25">
      <c r="A85" s="49" t="s">
        <v>109</v>
      </c>
      <c r="B85" s="50">
        <f>SUBTOTAL(9,B86:B87)</f>
        <v>0</v>
      </c>
      <c r="C85" s="50">
        <f>SUBTOTAL(9,C86:C87)</f>
        <v>105000</v>
      </c>
      <c r="D85" s="50">
        <f>SUBTOTAL(9,D86:D87)</f>
        <v>0</v>
      </c>
      <c r="E85" s="50">
        <f>SUBTOTAL(9,E86:E87)</f>
        <v>0</v>
      </c>
      <c r="F85" s="50">
        <f>SUBTOTAL(9,F86:F87)</f>
        <v>0</v>
      </c>
    </row>
    <row r="86" spans="1:6" x14ac:dyDescent="0.25">
      <c r="A86" s="33" t="s">
        <v>110</v>
      </c>
      <c r="B86" s="34">
        <v>0</v>
      </c>
      <c r="C86" s="34">
        <v>96600</v>
      </c>
      <c r="D86" s="34">
        <v>0</v>
      </c>
      <c r="E86" s="34">
        <v>0</v>
      </c>
      <c r="F86" s="34">
        <v>0</v>
      </c>
    </row>
    <row r="87" spans="1:6" x14ac:dyDescent="0.25">
      <c r="A87" s="33" t="s">
        <v>111</v>
      </c>
      <c r="B87" s="34">
        <v>0</v>
      </c>
      <c r="C87" s="34">
        <v>8400</v>
      </c>
      <c r="D87" s="34">
        <v>0</v>
      </c>
      <c r="E87" s="34">
        <v>0</v>
      </c>
      <c r="F87" s="34">
        <v>0</v>
      </c>
    </row>
    <row r="88" spans="1:6" x14ac:dyDescent="0.25">
      <c r="A88" s="45" t="s">
        <v>122</v>
      </c>
      <c r="B88" s="46">
        <f>SUBTOTAL(9,B91:B95)</f>
        <v>10086.06</v>
      </c>
      <c r="C88" s="46">
        <f>SUBTOTAL(9,C91:C95)</f>
        <v>24000</v>
      </c>
      <c r="D88" s="46">
        <f>SUBTOTAL(9,D91:D95)</f>
        <v>2500</v>
      </c>
      <c r="E88" s="46">
        <f>SUBTOTAL(9,E91:E95)</f>
        <v>2650</v>
      </c>
      <c r="F88" s="46">
        <f>SUBTOTAL(9,F91:F95)</f>
        <v>2750</v>
      </c>
    </row>
    <row r="89" spans="1:6" x14ac:dyDescent="0.25">
      <c r="A89" s="47" t="s">
        <v>108</v>
      </c>
      <c r="B89" s="48">
        <f>SUBTOTAL(9,B91:B92)</f>
        <v>0</v>
      </c>
      <c r="C89" s="48">
        <f>SUBTOTAL(9,C91:C92)</f>
        <v>14000</v>
      </c>
      <c r="D89" s="48">
        <f>SUBTOTAL(9,D91:D92)</f>
        <v>2500</v>
      </c>
      <c r="E89" s="48">
        <f>SUBTOTAL(9,E91:E92)</f>
        <v>2650</v>
      </c>
      <c r="F89" s="48">
        <f>SUBTOTAL(9,F91:F92)</f>
        <v>2750</v>
      </c>
    </row>
    <row r="90" spans="1:6" x14ac:dyDescent="0.25">
      <c r="A90" s="49" t="s">
        <v>123</v>
      </c>
      <c r="B90" s="50">
        <f>SUBTOTAL(9,B91:B92)</f>
        <v>0</v>
      </c>
      <c r="C90" s="50">
        <f>SUBTOTAL(9,C91:C92)</f>
        <v>14000</v>
      </c>
      <c r="D90" s="50">
        <f>SUBTOTAL(9,D91:D92)</f>
        <v>2500</v>
      </c>
      <c r="E90" s="50">
        <f>SUBTOTAL(9,E91:E92)</f>
        <v>2650</v>
      </c>
      <c r="F90" s="50">
        <f>SUBTOTAL(9,F91:F92)</f>
        <v>2750</v>
      </c>
    </row>
    <row r="91" spans="1:6" x14ac:dyDescent="0.25">
      <c r="A91" s="33" t="s">
        <v>124</v>
      </c>
      <c r="B91" s="34">
        <v>0</v>
      </c>
      <c r="C91" s="34">
        <v>8000</v>
      </c>
      <c r="D91" s="34">
        <v>1000</v>
      </c>
      <c r="E91" s="34">
        <v>1100</v>
      </c>
      <c r="F91" s="34">
        <v>1150</v>
      </c>
    </row>
    <row r="92" spans="1:6" x14ac:dyDescent="0.25">
      <c r="A92" s="33" t="s">
        <v>125</v>
      </c>
      <c r="B92" s="34">
        <v>0</v>
      </c>
      <c r="C92" s="34">
        <v>6000</v>
      </c>
      <c r="D92" s="34">
        <v>1500</v>
      </c>
      <c r="E92" s="34">
        <v>1550</v>
      </c>
      <c r="F92" s="34">
        <v>1600</v>
      </c>
    </row>
    <row r="93" spans="1:6" x14ac:dyDescent="0.25">
      <c r="A93" s="47" t="s">
        <v>113</v>
      </c>
      <c r="B93" s="48">
        <f>SUBTOTAL(9,B95:B95)</f>
        <v>10086.06</v>
      </c>
      <c r="C93" s="48">
        <f>SUBTOTAL(9,C95:C95)</f>
        <v>10000</v>
      </c>
      <c r="D93" s="48">
        <f>SUBTOTAL(9,D95:D95)</f>
        <v>0</v>
      </c>
      <c r="E93" s="48">
        <f>SUBTOTAL(9,E95:E95)</f>
        <v>0</v>
      </c>
      <c r="F93" s="48">
        <f>SUBTOTAL(9,F95:F95)</f>
        <v>0</v>
      </c>
    </row>
    <row r="94" spans="1:6" x14ac:dyDescent="0.25">
      <c r="A94" s="49" t="s">
        <v>123</v>
      </c>
      <c r="B94" s="50">
        <f>SUBTOTAL(9,B95:B95)</f>
        <v>10086.06</v>
      </c>
      <c r="C94" s="50">
        <f>SUBTOTAL(9,C95:C95)</f>
        <v>10000</v>
      </c>
      <c r="D94" s="50">
        <f>SUBTOTAL(9,D95:D95)</f>
        <v>0</v>
      </c>
      <c r="E94" s="50">
        <f>SUBTOTAL(9,E95:E95)</f>
        <v>0</v>
      </c>
      <c r="F94" s="50">
        <f>SUBTOTAL(9,F95:F95)</f>
        <v>0</v>
      </c>
    </row>
    <row r="95" spans="1:6" x14ac:dyDescent="0.25">
      <c r="A95" s="33" t="s">
        <v>124</v>
      </c>
      <c r="B95" s="34">
        <v>10086.06</v>
      </c>
      <c r="C95" s="34">
        <v>10000</v>
      </c>
      <c r="D95" s="34">
        <v>0</v>
      </c>
      <c r="E95" s="34">
        <v>0</v>
      </c>
      <c r="F95" s="34">
        <v>0</v>
      </c>
    </row>
    <row r="96" spans="1:6" ht="20.100000000000001" customHeight="1" x14ac:dyDescent="0.25">
      <c r="A96" s="29" t="s">
        <v>38</v>
      </c>
      <c r="B96" s="30">
        <f>IFERROR(SUBTOTAL(9,B34:B95),0)</f>
        <v>551791.38</v>
      </c>
      <c r="C96" s="30">
        <f>IFERROR(SUBTOTAL(9,C34:C95),0)</f>
        <v>1497000</v>
      </c>
      <c r="D96" s="30">
        <f>IFERROR(SUBTOTAL(9,D34:D95),0)</f>
        <v>1456000</v>
      </c>
      <c r="E96" s="30">
        <f>IFERROR(SUBTOTAL(9,E34:E95),0)</f>
        <v>1501000</v>
      </c>
      <c r="F96" s="30">
        <f>IFERROR(SUBTOTAL(9,F34:F95),0)</f>
        <v>1548000</v>
      </c>
    </row>
    <row r="97" spans="1:6" x14ac:dyDescent="0.25">
      <c r="A97" s="13"/>
      <c r="B97" s="13"/>
      <c r="C97" s="13"/>
      <c r="D97" s="13"/>
      <c r="E97" s="13"/>
      <c r="F97" s="13"/>
    </row>
    <row r="98" spans="1:6" x14ac:dyDescent="0.25">
      <c r="A98" s="13"/>
      <c r="B98" s="13"/>
      <c r="C98" s="13"/>
      <c r="D98" s="13"/>
      <c r="E98" s="13"/>
      <c r="F98" s="13"/>
    </row>
    <row r="99" spans="1:6" x14ac:dyDescent="0.25">
      <c r="C99" s="27"/>
    </row>
  </sheetData>
  <mergeCells count="3">
    <mergeCell ref="A2:F2"/>
    <mergeCell ref="A1:F1"/>
    <mergeCell ref="A17:F17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13</vt:i4>
      </vt:variant>
    </vt:vector>
  </HeadingPairs>
  <TitlesOfParts>
    <vt:vector size="17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'Posebni dio'!__S1A_G01_DS__X</vt:lpstr>
      <vt:lpstr>'Račun prihoda i rashoda'!__S1A_G01_DS__X</vt:lpstr>
      <vt:lpstr>'Posebni dio'!__S1A_Master_DS__X</vt:lpstr>
      <vt:lpstr>'Račun prihoda i rashoda'!__S1A_Master_DS__X</vt:lpstr>
      <vt:lpstr>'Posebni dio'!__S1A_Naslov_DS__</vt:lpstr>
      <vt:lpstr>'Račun financiranja'!__S1A_Naslov_DS__</vt:lpstr>
      <vt:lpstr>'Račun prihoda i rashoda'!__S1A_Naslov_DS__</vt:lpstr>
      <vt:lpstr>Sažetak!S0A_Ver2</vt:lpstr>
      <vt:lpstr>'Posebni dio'!S1A_RedoviSveuk</vt:lpstr>
      <vt:lpstr>'Račun financiranja'!S1A_RedoviSveuk</vt:lpstr>
      <vt:lpstr>'Račun prihoda i rashoda'!S1A_RedoviSveuk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created xsi:type="dcterms:W3CDTF">2025-10-20T12:28:09Z</dcterms:created>
  <dcterms:modified xsi:type="dcterms:W3CDTF">2025-10-21T06:37:22Z</dcterms:modified>
</cp:coreProperties>
</file>